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ean of Education &amp; Human Services\CAEP 2018 Information\Data Tables\Data Tables 2017-18\Admissions\"/>
    </mc:Choice>
  </mc:AlternateContent>
  <bookViews>
    <workbookView xWindow="0" yWindow="0" windowWidth="28800" windowHeight="11700" firstSheet="16" activeTab="18"/>
  </bookViews>
  <sheets>
    <sheet name="Overall 2017-2018" sheetId="2" r:id="rId1"/>
    <sheet name="Fall 2017 All Programs" sheetId="3" r:id="rId2"/>
    <sheet name="Spring 2018 All Programs" sheetId="4" r:id="rId3"/>
    <sheet name="Fall 2017 Elem" sheetId="5" r:id="rId4"/>
    <sheet name="Spring 2018 Elem" sheetId="13" r:id="rId5"/>
    <sheet name="Fall 2017 MG" sheetId="6" r:id="rId6"/>
    <sheet name="Spring 2018 MG" sheetId="14" r:id="rId7"/>
    <sheet name="Fall 2017 Secondary" sheetId="7" r:id="rId8"/>
    <sheet name="Spring 2018 Secondary" sheetId="15" r:id="rId9"/>
    <sheet name="Fall 2017 PEHEA" sheetId="8" r:id="rId10"/>
    <sheet name="Spring 2018 PEHEA" sheetId="16" r:id="rId11"/>
    <sheet name="Fall 2017 SPED" sheetId="9" r:id="rId12"/>
    <sheet name="Spring 2018 SPED" sheetId="17" r:id="rId13"/>
    <sheet name="Fall 2017 IECE Cert" sheetId="10" r:id="rId14"/>
    <sheet name="Spring 2018 IECE Cert" sheetId="18" r:id="rId15"/>
    <sheet name="Fall 2017 IECE NonCert" sheetId="11" r:id="rId16"/>
    <sheet name="Spring 2018 IECE NonCert" sheetId="19" r:id="rId17"/>
    <sheet name="Fall 2017 MAT" sheetId="12" r:id="rId18"/>
    <sheet name="Spring 2018 MAT" sheetId="20" r:id="rId19"/>
  </sheets>
  <calcPr calcId="162913"/>
</workbook>
</file>

<file path=xl/calcChain.xml><?xml version="1.0" encoding="utf-8"?>
<calcChain xmlns="http://schemas.openxmlformats.org/spreadsheetml/2006/main">
  <c r="F131" i="12" l="1"/>
  <c r="H131" i="12"/>
  <c r="J131" i="12"/>
  <c r="L131" i="12"/>
  <c r="F130" i="12"/>
  <c r="H130" i="12"/>
  <c r="J130" i="12"/>
  <c r="L130" i="12"/>
  <c r="F129" i="12"/>
  <c r="H129" i="12"/>
  <c r="J129" i="12"/>
  <c r="L129" i="12"/>
  <c r="F128" i="12"/>
  <c r="H128" i="12"/>
  <c r="J128" i="12"/>
  <c r="L128" i="12"/>
  <c r="F127" i="12"/>
  <c r="H127" i="12"/>
  <c r="J127" i="12"/>
  <c r="L127" i="12"/>
  <c r="F125" i="12"/>
  <c r="H125" i="12"/>
  <c r="J125" i="12"/>
  <c r="L125" i="12"/>
  <c r="F124" i="12"/>
  <c r="H124" i="12"/>
  <c r="J124" i="12"/>
  <c r="L124" i="12"/>
  <c r="F123" i="12"/>
  <c r="H123" i="12"/>
  <c r="J123" i="12"/>
  <c r="L123" i="12"/>
  <c r="F121" i="12"/>
  <c r="H121" i="12"/>
  <c r="J121" i="12"/>
  <c r="L121" i="12"/>
  <c r="D131" i="12"/>
  <c r="D130" i="12"/>
  <c r="D129" i="12"/>
  <c r="D128" i="12"/>
  <c r="D127" i="12"/>
  <c r="D125" i="12"/>
  <c r="D124" i="12"/>
  <c r="D123" i="12"/>
  <c r="D121" i="12"/>
  <c r="F63" i="12"/>
  <c r="H63" i="12"/>
  <c r="J63" i="12"/>
  <c r="L63" i="12"/>
  <c r="F62" i="12"/>
  <c r="H62" i="12"/>
  <c r="J62" i="12"/>
  <c r="L62" i="12"/>
  <c r="F61" i="12"/>
  <c r="H61" i="12"/>
  <c r="J61" i="12"/>
  <c r="L61" i="12"/>
  <c r="F60" i="12"/>
  <c r="H60" i="12"/>
  <c r="J60" i="12"/>
  <c r="L60" i="12"/>
  <c r="F59" i="12"/>
  <c r="H59" i="12"/>
  <c r="J59" i="12"/>
  <c r="L59" i="12"/>
  <c r="F57" i="12"/>
  <c r="H57" i="12"/>
  <c r="J57" i="12"/>
  <c r="L57" i="12"/>
  <c r="F56" i="12"/>
  <c r="H56" i="12"/>
  <c r="J56" i="12"/>
  <c r="L56" i="12"/>
  <c r="F55" i="12"/>
  <c r="H55" i="12"/>
  <c r="J55" i="12"/>
  <c r="L55" i="12"/>
  <c r="F53" i="12"/>
  <c r="H53" i="12"/>
  <c r="J53" i="12"/>
  <c r="L53" i="12"/>
  <c r="D63" i="12"/>
  <c r="D62" i="12"/>
  <c r="D61" i="12"/>
  <c r="D60" i="12"/>
  <c r="D59" i="12"/>
  <c r="D57" i="12"/>
  <c r="D56" i="12"/>
  <c r="D55" i="12"/>
  <c r="D53" i="12"/>
  <c r="F116" i="12"/>
  <c r="H116" i="12"/>
  <c r="J116" i="12"/>
  <c r="L116" i="12"/>
  <c r="F115" i="12"/>
  <c r="H115" i="12"/>
  <c r="J115" i="12"/>
  <c r="L115" i="12"/>
  <c r="F114" i="12"/>
  <c r="H114" i="12"/>
  <c r="J114" i="12"/>
  <c r="L114" i="12"/>
  <c r="F113" i="12"/>
  <c r="H113" i="12"/>
  <c r="J113" i="12"/>
  <c r="L113" i="12"/>
  <c r="F112" i="12"/>
  <c r="H112" i="12"/>
  <c r="J112" i="12"/>
  <c r="L112" i="12"/>
  <c r="F110" i="12"/>
  <c r="H110" i="12"/>
  <c r="J110" i="12"/>
  <c r="L110" i="12"/>
  <c r="F109" i="12"/>
  <c r="H109" i="12"/>
  <c r="J109" i="12"/>
  <c r="L109" i="12"/>
  <c r="F108" i="12"/>
  <c r="H108" i="12"/>
  <c r="J108" i="12"/>
  <c r="L108" i="12"/>
  <c r="F106" i="12"/>
  <c r="H106" i="12"/>
  <c r="J106" i="12"/>
  <c r="L106" i="12"/>
  <c r="D115" i="12"/>
  <c r="D114" i="12"/>
  <c r="D113" i="12"/>
  <c r="D112" i="12"/>
  <c r="D110" i="12"/>
  <c r="D109" i="12"/>
  <c r="D108" i="12"/>
  <c r="D116" i="12" s="1"/>
  <c r="D106" i="12"/>
  <c r="F48" i="12"/>
  <c r="H48" i="12"/>
  <c r="J48" i="12"/>
  <c r="L48" i="12"/>
  <c r="F47" i="12"/>
  <c r="H47" i="12"/>
  <c r="J47" i="12"/>
  <c r="L47" i="12"/>
  <c r="F46" i="12"/>
  <c r="H46" i="12"/>
  <c r="J46" i="12"/>
  <c r="L46" i="12"/>
  <c r="F45" i="12"/>
  <c r="H45" i="12"/>
  <c r="J45" i="12"/>
  <c r="L45" i="12"/>
  <c r="F44" i="12"/>
  <c r="H44" i="12"/>
  <c r="J44" i="12"/>
  <c r="L44" i="12"/>
  <c r="F42" i="12"/>
  <c r="H42" i="12"/>
  <c r="J42" i="12"/>
  <c r="L42" i="12"/>
  <c r="F41" i="12"/>
  <c r="H41" i="12"/>
  <c r="J41" i="12"/>
  <c r="L41" i="12"/>
  <c r="F40" i="12"/>
  <c r="H40" i="12"/>
  <c r="J40" i="12"/>
  <c r="L40" i="12"/>
  <c r="F38" i="12"/>
  <c r="H38" i="12"/>
  <c r="J38" i="12"/>
  <c r="L38" i="12"/>
  <c r="D47" i="12"/>
  <c r="D46" i="12"/>
  <c r="D45" i="12"/>
  <c r="D44" i="12"/>
  <c r="D42" i="12"/>
  <c r="D41" i="12"/>
  <c r="D40" i="12"/>
  <c r="D48" i="12" s="1"/>
  <c r="D38" i="12"/>
  <c r="F31" i="12"/>
  <c r="H31" i="12"/>
  <c r="J31" i="12"/>
  <c r="L31" i="12"/>
  <c r="F30" i="12"/>
  <c r="H30" i="12"/>
  <c r="J30" i="12"/>
  <c r="L30" i="12"/>
  <c r="F34" i="12"/>
  <c r="H34" i="12"/>
  <c r="J34" i="12"/>
  <c r="L34" i="12"/>
  <c r="D34" i="12"/>
  <c r="D33" i="12"/>
  <c r="D31" i="12"/>
  <c r="D30" i="12"/>
  <c r="F32" i="12"/>
  <c r="H32" i="12"/>
  <c r="J32" i="12"/>
  <c r="L32" i="12"/>
  <c r="F28" i="12"/>
  <c r="H28" i="12"/>
  <c r="J28" i="12"/>
  <c r="L28" i="12"/>
  <c r="F27" i="12"/>
  <c r="H27" i="12"/>
  <c r="J27" i="12"/>
  <c r="L27" i="12"/>
  <c r="F26" i="12"/>
  <c r="H26" i="12"/>
  <c r="J26" i="12"/>
  <c r="L26" i="12"/>
  <c r="F24" i="12"/>
  <c r="H24" i="12"/>
  <c r="J24" i="12"/>
  <c r="L24" i="12"/>
  <c r="D32" i="12"/>
  <c r="D28" i="12"/>
  <c r="D27" i="12"/>
  <c r="D26" i="12"/>
  <c r="D24" i="12"/>
  <c r="F20" i="12"/>
  <c r="H20" i="12"/>
  <c r="J20" i="12"/>
  <c r="L20" i="12"/>
  <c r="F19" i="12"/>
  <c r="H19" i="12"/>
  <c r="J19" i="12"/>
  <c r="L19" i="12"/>
  <c r="F18" i="12"/>
  <c r="H18" i="12"/>
  <c r="J18" i="12"/>
  <c r="L18" i="12"/>
  <c r="F17" i="12"/>
  <c r="H17" i="12"/>
  <c r="J17" i="12"/>
  <c r="L17" i="12"/>
  <c r="F16" i="12"/>
  <c r="H16" i="12"/>
  <c r="J16" i="12"/>
  <c r="L16" i="12"/>
  <c r="F14" i="12"/>
  <c r="H14" i="12"/>
  <c r="J14" i="12"/>
  <c r="L14" i="12"/>
  <c r="F13" i="12"/>
  <c r="H13" i="12"/>
  <c r="J13" i="12"/>
  <c r="L13" i="12"/>
  <c r="F12" i="12"/>
  <c r="H12" i="12"/>
  <c r="J12" i="12"/>
  <c r="L12" i="12"/>
  <c r="F10" i="12"/>
  <c r="H10" i="12"/>
  <c r="J10" i="12"/>
  <c r="L10" i="12"/>
  <c r="F102" i="12"/>
  <c r="H102" i="12"/>
  <c r="J102" i="12"/>
  <c r="L102" i="12"/>
  <c r="L101" i="12"/>
  <c r="F101" i="12"/>
  <c r="H101" i="12"/>
  <c r="J101" i="12"/>
  <c r="F100" i="12"/>
  <c r="H100" i="12"/>
  <c r="J100" i="12"/>
  <c r="L100" i="12"/>
  <c r="F99" i="12"/>
  <c r="H99" i="12"/>
  <c r="J99" i="12"/>
  <c r="L99" i="12"/>
  <c r="F98" i="12"/>
  <c r="H98" i="12"/>
  <c r="J98" i="12"/>
  <c r="L98" i="12"/>
  <c r="F96" i="12"/>
  <c r="H96" i="12"/>
  <c r="J96" i="12"/>
  <c r="L96" i="12"/>
  <c r="F95" i="12"/>
  <c r="H95" i="12"/>
  <c r="J95" i="12"/>
  <c r="L95" i="12"/>
  <c r="F94" i="12"/>
  <c r="H94" i="12"/>
  <c r="J94" i="12"/>
  <c r="L94" i="12"/>
  <c r="F92" i="12"/>
  <c r="H92" i="12"/>
  <c r="J92" i="12"/>
  <c r="L92" i="12"/>
  <c r="F89" i="12"/>
  <c r="H89" i="12"/>
  <c r="J89" i="12"/>
  <c r="L89" i="12"/>
  <c r="F88" i="12"/>
  <c r="H88" i="12"/>
  <c r="J88" i="12"/>
  <c r="L88" i="12"/>
  <c r="F87" i="12"/>
  <c r="H87" i="12"/>
  <c r="J87" i="12"/>
  <c r="L87" i="12"/>
  <c r="F86" i="12"/>
  <c r="H86" i="12"/>
  <c r="J86" i="12"/>
  <c r="L86" i="12"/>
  <c r="F85" i="12"/>
  <c r="H85" i="12"/>
  <c r="J85" i="12"/>
  <c r="L85" i="12"/>
  <c r="F83" i="12"/>
  <c r="H83" i="12"/>
  <c r="J83" i="12"/>
  <c r="L83" i="12"/>
  <c r="F82" i="12"/>
  <c r="H82" i="12"/>
  <c r="J82" i="12"/>
  <c r="L82" i="12"/>
  <c r="F81" i="12"/>
  <c r="H81" i="12"/>
  <c r="J81" i="12"/>
  <c r="L81" i="12"/>
  <c r="F79" i="12"/>
  <c r="H79" i="12"/>
  <c r="J79" i="12"/>
  <c r="L79" i="12"/>
  <c r="F76" i="12"/>
  <c r="H76" i="12"/>
  <c r="J76" i="12"/>
  <c r="L76" i="12"/>
  <c r="F75" i="12"/>
  <c r="H75" i="12"/>
  <c r="J75" i="12"/>
  <c r="L75" i="12"/>
  <c r="F74" i="12"/>
  <c r="H74" i="12"/>
  <c r="J74" i="12"/>
  <c r="L74" i="12"/>
  <c r="F73" i="12"/>
  <c r="H73" i="12"/>
  <c r="J73" i="12"/>
  <c r="L73" i="12"/>
  <c r="F72" i="12"/>
  <c r="H72" i="12"/>
  <c r="J72" i="12"/>
  <c r="L72" i="12"/>
  <c r="F70" i="12"/>
  <c r="H70" i="12"/>
  <c r="J70" i="12"/>
  <c r="L70" i="12"/>
  <c r="F69" i="12"/>
  <c r="H69" i="12"/>
  <c r="J69" i="12"/>
  <c r="L69" i="12"/>
  <c r="F68" i="12"/>
  <c r="H68" i="12"/>
  <c r="J68" i="12"/>
  <c r="L68" i="12"/>
  <c r="F66" i="12"/>
  <c r="H66" i="12"/>
  <c r="J66" i="12"/>
  <c r="L66" i="12"/>
  <c r="D101" i="12"/>
  <c r="D100" i="12"/>
  <c r="D99" i="12"/>
  <c r="D98" i="12"/>
  <c r="D96" i="12"/>
  <c r="D95" i="12"/>
  <c r="D94" i="12"/>
  <c r="D102" i="12" s="1"/>
  <c r="D92" i="12"/>
  <c r="D88" i="12"/>
  <c r="D87" i="12"/>
  <c r="D86" i="12"/>
  <c r="D85" i="12"/>
  <c r="D83" i="12"/>
  <c r="D82" i="12"/>
  <c r="D81" i="12"/>
  <c r="D89" i="12" s="1"/>
  <c r="D79" i="12"/>
  <c r="D75" i="12"/>
  <c r="D74" i="12"/>
  <c r="D73" i="12"/>
  <c r="D72" i="12"/>
  <c r="D70" i="12"/>
  <c r="D69" i="12"/>
  <c r="D68" i="12"/>
  <c r="D66" i="12"/>
  <c r="D76" i="12" s="1"/>
  <c r="D20" i="12"/>
  <c r="D19" i="12"/>
  <c r="D18" i="12"/>
  <c r="D17" i="12"/>
  <c r="D16" i="12"/>
  <c r="D14" i="12"/>
  <c r="D13" i="12"/>
  <c r="D12" i="12"/>
  <c r="D10" i="12"/>
  <c r="F24" i="11"/>
  <c r="H24" i="11"/>
  <c r="J24" i="11"/>
  <c r="L24" i="11"/>
  <c r="F23" i="11"/>
  <c r="H23" i="11"/>
  <c r="J23" i="11"/>
  <c r="L23" i="11"/>
  <c r="F22" i="11"/>
  <c r="H22" i="11"/>
  <c r="J22" i="11"/>
  <c r="L22" i="11"/>
  <c r="F21" i="11"/>
  <c r="H21" i="11"/>
  <c r="J21" i="11"/>
  <c r="L21" i="11"/>
  <c r="F20" i="11"/>
  <c r="H20" i="11"/>
  <c r="J20" i="11"/>
  <c r="L20" i="11"/>
  <c r="F18" i="11"/>
  <c r="H18" i="11"/>
  <c r="J18" i="11"/>
  <c r="L18" i="11"/>
  <c r="F17" i="11"/>
  <c r="H17" i="11"/>
  <c r="J17" i="11"/>
  <c r="L17" i="11"/>
  <c r="F16" i="11"/>
  <c r="H16" i="11"/>
  <c r="J16" i="11"/>
  <c r="L16" i="11"/>
  <c r="F14" i="11"/>
  <c r="H14" i="11"/>
  <c r="J14" i="11"/>
  <c r="L14" i="11"/>
  <c r="D24" i="11"/>
  <c r="D23" i="11"/>
  <c r="D22" i="11"/>
  <c r="D21" i="11"/>
  <c r="D20" i="11"/>
  <c r="D18" i="11"/>
  <c r="D17" i="11"/>
  <c r="D16" i="11"/>
  <c r="D14" i="11" l="1"/>
  <c r="F21" i="10"/>
  <c r="H21" i="10"/>
  <c r="J21" i="10"/>
  <c r="L21" i="10"/>
  <c r="F20" i="10"/>
  <c r="H20" i="10"/>
  <c r="J20" i="10"/>
  <c r="L20" i="10"/>
  <c r="F19" i="10"/>
  <c r="H19" i="10"/>
  <c r="J19" i="10"/>
  <c r="L19" i="10"/>
  <c r="F18" i="10"/>
  <c r="H18" i="10"/>
  <c r="J18" i="10"/>
  <c r="L18" i="10"/>
  <c r="F17" i="10"/>
  <c r="H17" i="10"/>
  <c r="J17" i="10"/>
  <c r="L17" i="10"/>
  <c r="F15" i="10"/>
  <c r="H15" i="10"/>
  <c r="J15" i="10"/>
  <c r="L15" i="10"/>
  <c r="F14" i="10"/>
  <c r="H14" i="10"/>
  <c r="J14" i="10"/>
  <c r="L14" i="10"/>
  <c r="F13" i="10"/>
  <c r="H13" i="10"/>
  <c r="J13" i="10"/>
  <c r="L13" i="10"/>
  <c r="F11" i="10"/>
  <c r="H11" i="10"/>
  <c r="J11" i="10"/>
  <c r="L11" i="10"/>
  <c r="D21" i="10"/>
  <c r="D20" i="10"/>
  <c r="D19" i="10"/>
  <c r="D18" i="10"/>
  <c r="D17" i="10"/>
  <c r="D15" i="10"/>
  <c r="D14" i="10"/>
  <c r="D13" i="10"/>
  <c r="D11" i="10"/>
  <c r="F25" i="17"/>
  <c r="H25" i="17"/>
  <c r="J25" i="17"/>
  <c r="L25" i="17"/>
  <c r="F24" i="17"/>
  <c r="H24" i="17"/>
  <c r="J24" i="17"/>
  <c r="L24" i="17"/>
  <c r="F23" i="17"/>
  <c r="H23" i="17"/>
  <c r="J23" i="17"/>
  <c r="L23" i="17"/>
  <c r="F22" i="17"/>
  <c r="H22" i="17"/>
  <c r="J22" i="17"/>
  <c r="L22" i="17"/>
  <c r="F21" i="17"/>
  <c r="H21" i="17"/>
  <c r="J21" i="17"/>
  <c r="L21" i="17"/>
  <c r="F19" i="17"/>
  <c r="H19" i="17"/>
  <c r="J19" i="17"/>
  <c r="L19" i="17"/>
  <c r="F18" i="17"/>
  <c r="H18" i="17"/>
  <c r="J18" i="17"/>
  <c r="L18" i="17"/>
  <c r="F17" i="17"/>
  <c r="H17" i="17"/>
  <c r="J17" i="17"/>
  <c r="L17" i="17"/>
  <c r="F15" i="17"/>
  <c r="H15" i="17"/>
  <c r="J15" i="17"/>
  <c r="L15" i="17"/>
  <c r="D25" i="17"/>
  <c r="D24" i="17"/>
  <c r="D23" i="17"/>
  <c r="D22" i="17"/>
  <c r="D21" i="17"/>
  <c r="D19" i="17"/>
  <c r="D18" i="17"/>
  <c r="D17" i="17"/>
  <c r="D15" i="17"/>
  <c r="F31" i="9"/>
  <c r="H31" i="9"/>
  <c r="J31" i="9"/>
  <c r="L31" i="9"/>
  <c r="F30" i="9"/>
  <c r="H30" i="9"/>
  <c r="J30" i="9"/>
  <c r="L30" i="9"/>
  <c r="F29" i="9"/>
  <c r="H29" i="9"/>
  <c r="J29" i="9"/>
  <c r="L29" i="9"/>
  <c r="F28" i="9"/>
  <c r="H28" i="9"/>
  <c r="J28" i="9"/>
  <c r="L28" i="9"/>
  <c r="F27" i="9"/>
  <c r="H27" i="9"/>
  <c r="J27" i="9"/>
  <c r="L27" i="9"/>
  <c r="F25" i="9"/>
  <c r="H25" i="9"/>
  <c r="J25" i="9"/>
  <c r="L25" i="9"/>
  <c r="F24" i="9"/>
  <c r="H24" i="9"/>
  <c r="J24" i="9"/>
  <c r="L24" i="9"/>
  <c r="F23" i="9"/>
  <c r="H23" i="9"/>
  <c r="J23" i="9"/>
  <c r="L23" i="9"/>
  <c r="F21" i="9"/>
  <c r="H21" i="9"/>
  <c r="J21" i="9"/>
  <c r="L21" i="9"/>
  <c r="D31" i="9"/>
  <c r="D30" i="9"/>
  <c r="D29" i="9"/>
  <c r="D28" i="9"/>
  <c r="D27" i="9"/>
  <c r="D25" i="9"/>
  <c r="D24" i="9"/>
  <c r="D23" i="9"/>
  <c r="D21" i="9"/>
  <c r="F68" i="15"/>
  <c r="H68" i="15"/>
  <c r="J68" i="15"/>
  <c r="L68" i="15"/>
  <c r="F67" i="15"/>
  <c r="H67" i="15"/>
  <c r="J67" i="15"/>
  <c r="L67" i="15"/>
  <c r="F66" i="15"/>
  <c r="H66" i="15"/>
  <c r="J66" i="15"/>
  <c r="L66" i="15"/>
  <c r="F65" i="15"/>
  <c r="H65" i="15"/>
  <c r="J65" i="15"/>
  <c r="L65" i="15"/>
  <c r="F64" i="15"/>
  <c r="H64" i="15"/>
  <c r="J64" i="15"/>
  <c r="L64" i="15"/>
  <c r="F62" i="15"/>
  <c r="H62" i="15"/>
  <c r="J62" i="15"/>
  <c r="L62" i="15"/>
  <c r="F61" i="15"/>
  <c r="H61" i="15"/>
  <c r="J61" i="15"/>
  <c r="L61" i="15"/>
  <c r="F60" i="15"/>
  <c r="H60" i="15"/>
  <c r="J60" i="15"/>
  <c r="L60" i="15"/>
  <c r="F58" i="15"/>
  <c r="H58" i="15"/>
  <c r="J58" i="15"/>
  <c r="L58" i="15"/>
  <c r="D68" i="15"/>
  <c r="D67" i="15"/>
  <c r="D66" i="15"/>
  <c r="D65" i="15"/>
  <c r="D64" i="15"/>
  <c r="D62" i="15"/>
  <c r="D61" i="15"/>
  <c r="D60" i="15"/>
  <c r="D58" i="15"/>
  <c r="F52" i="15"/>
  <c r="H52" i="15"/>
  <c r="J52" i="15"/>
  <c r="L52" i="15"/>
  <c r="F51" i="15"/>
  <c r="H51" i="15"/>
  <c r="J51" i="15"/>
  <c r="L51" i="15"/>
  <c r="F50" i="15"/>
  <c r="H50" i="15"/>
  <c r="J50" i="15"/>
  <c r="L50" i="15"/>
  <c r="F49" i="15"/>
  <c r="H49" i="15"/>
  <c r="J49" i="15"/>
  <c r="L49" i="15"/>
  <c r="F48" i="15"/>
  <c r="H48" i="15"/>
  <c r="J48" i="15"/>
  <c r="L48" i="15"/>
  <c r="F46" i="15"/>
  <c r="H46" i="15"/>
  <c r="J46" i="15"/>
  <c r="L46" i="15"/>
  <c r="F45" i="15"/>
  <c r="H45" i="15"/>
  <c r="J45" i="15"/>
  <c r="L45" i="15"/>
  <c r="F44" i="15"/>
  <c r="H44" i="15"/>
  <c r="J44" i="15"/>
  <c r="L44" i="15"/>
  <c r="F42" i="15"/>
  <c r="H42" i="15"/>
  <c r="J42" i="15"/>
  <c r="L42" i="15"/>
  <c r="D52" i="15"/>
  <c r="D51" i="15"/>
  <c r="D50" i="15"/>
  <c r="D49" i="15"/>
  <c r="D48" i="15"/>
  <c r="D46" i="15"/>
  <c r="D45" i="15"/>
  <c r="D44" i="15"/>
  <c r="D42" i="15"/>
  <c r="F37" i="15"/>
  <c r="H37" i="15"/>
  <c r="J37" i="15"/>
  <c r="L37" i="15"/>
  <c r="F36" i="15"/>
  <c r="H36" i="15"/>
  <c r="J36" i="15"/>
  <c r="L36" i="15"/>
  <c r="F35" i="15"/>
  <c r="H35" i="15"/>
  <c r="J35" i="15"/>
  <c r="L35" i="15"/>
  <c r="F34" i="15"/>
  <c r="H34" i="15"/>
  <c r="J34" i="15"/>
  <c r="L34" i="15"/>
  <c r="F33" i="15"/>
  <c r="H33" i="15"/>
  <c r="J33" i="15"/>
  <c r="L33" i="15"/>
  <c r="F31" i="15"/>
  <c r="H31" i="15"/>
  <c r="J31" i="15"/>
  <c r="L31" i="15"/>
  <c r="F30" i="15"/>
  <c r="H30" i="15"/>
  <c r="J30" i="15"/>
  <c r="L30" i="15"/>
  <c r="F29" i="15"/>
  <c r="H29" i="15"/>
  <c r="J29" i="15"/>
  <c r="L29" i="15"/>
  <c r="F27" i="15"/>
  <c r="H27" i="15"/>
  <c r="J27" i="15"/>
  <c r="L27" i="15"/>
  <c r="D37" i="15"/>
  <c r="D36" i="15"/>
  <c r="D35" i="15"/>
  <c r="D34" i="15"/>
  <c r="D33" i="15"/>
  <c r="D31" i="15"/>
  <c r="D30" i="15"/>
  <c r="D29" i="15"/>
  <c r="D27" i="15"/>
  <c r="F22" i="15"/>
  <c r="H22" i="15"/>
  <c r="J22" i="15"/>
  <c r="L22" i="15"/>
  <c r="F21" i="15"/>
  <c r="H21" i="15"/>
  <c r="J21" i="15"/>
  <c r="L21" i="15"/>
  <c r="L20" i="15"/>
  <c r="F20" i="15"/>
  <c r="H20" i="15"/>
  <c r="J20" i="15"/>
  <c r="F19" i="15"/>
  <c r="H19" i="15"/>
  <c r="J19" i="15"/>
  <c r="L19" i="15"/>
  <c r="F18" i="15"/>
  <c r="H18" i="15"/>
  <c r="J18" i="15"/>
  <c r="L18" i="15"/>
  <c r="F16" i="15"/>
  <c r="H16" i="15"/>
  <c r="J16" i="15"/>
  <c r="L16" i="15"/>
  <c r="F15" i="15"/>
  <c r="H15" i="15"/>
  <c r="J15" i="15"/>
  <c r="L15" i="15"/>
  <c r="F14" i="15"/>
  <c r="H14" i="15"/>
  <c r="J14" i="15"/>
  <c r="L14" i="15"/>
  <c r="F12" i="15"/>
  <c r="H12" i="15"/>
  <c r="J12" i="15"/>
  <c r="L12" i="15"/>
  <c r="D22" i="15"/>
  <c r="D21" i="15"/>
  <c r="D20" i="15"/>
  <c r="D19" i="15"/>
  <c r="D18" i="15"/>
  <c r="D16" i="15"/>
  <c r="D15" i="15"/>
  <c r="D14" i="15"/>
  <c r="D12" i="15"/>
  <c r="F69" i="7"/>
  <c r="H69" i="7"/>
  <c r="J69" i="7"/>
  <c r="L69" i="7"/>
  <c r="F68" i="7"/>
  <c r="H68" i="7"/>
  <c r="J68" i="7"/>
  <c r="L68" i="7"/>
  <c r="F67" i="7"/>
  <c r="H67" i="7"/>
  <c r="J67" i="7"/>
  <c r="L67" i="7"/>
  <c r="F66" i="7"/>
  <c r="H66" i="7"/>
  <c r="J66" i="7"/>
  <c r="L66" i="7"/>
  <c r="F65" i="7"/>
  <c r="H65" i="7"/>
  <c r="J65" i="7"/>
  <c r="L65" i="7"/>
  <c r="F63" i="7"/>
  <c r="H63" i="7"/>
  <c r="J63" i="7"/>
  <c r="L63" i="7"/>
  <c r="F62" i="7"/>
  <c r="H62" i="7"/>
  <c r="J62" i="7"/>
  <c r="L62" i="7"/>
  <c r="F61" i="7"/>
  <c r="H61" i="7"/>
  <c r="J61" i="7"/>
  <c r="L61" i="7"/>
  <c r="F59" i="7"/>
  <c r="H59" i="7"/>
  <c r="J59" i="7"/>
  <c r="L59" i="7"/>
  <c r="D69" i="7"/>
  <c r="D68" i="7"/>
  <c r="D67" i="7"/>
  <c r="D66" i="7"/>
  <c r="D65" i="7"/>
  <c r="D63" i="7"/>
  <c r="D62" i="7"/>
  <c r="D61" i="7"/>
  <c r="D59" i="7"/>
  <c r="F37" i="7"/>
  <c r="H37" i="7"/>
  <c r="J37" i="7"/>
  <c r="L37" i="7"/>
  <c r="F36" i="7"/>
  <c r="H36" i="7"/>
  <c r="J36" i="7"/>
  <c r="L36" i="7"/>
  <c r="F35" i="7"/>
  <c r="H35" i="7"/>
  <c r="J35" i="7"/>
  <c r="L35" i="7"/>
  <c r="F34" i="7"/>
  <c r="H34" i="7"/>
  <c r="J34" i="7"/>
  <c r="L34" i="7"/>
  <c r="F33" i="7"/>
  <c r="H33" i="7"/>
  <c r="J33" i="7"/>
  <c r="L33" i="7"/>
  <c r="F31" i="7"/>
  <c r="H31" i="7"/>
  <c r="J31" i="7"/>
  <c r="L31" i="7"/>
  <c r="F30" i="7"/>
  <c r="H30" i="7"/>
  <c r="J30" i="7"/>
  <c r="L30" i="7"/>
  <c r="F29" i="7"/>
  <c r="H29" i="7"/>
  <c r="J29" i="7"/>
  <c r="L29" i="7"/>
  <c r="F27" i="7"/>
  <c r="H27" i="7"/>
  <c r="J27" i="7"/>
  <c r="L27" i="7"/>
  <c r="D37" i="7"/>
  <c r="D36" i="7"/>
  <c r="D35" i="7"/>
  <c r="D34" i="7"/>
  <c r="D33" i="7"/>
  <c r="D31" i="7"/>
  <c r="D30" i="7"/>
  <c r="D29" i="7"/>
  <c r="D27" i="7"/>
  <c r="F23" i="7"/>
  <c r="H23" i="7"/>
  <c r="J23" i="7"/>
  <c r="L23" i="7"/>
  <c r="F22" i="7"/>
  <c r="H22" i="7"/>
  <c r="J22" i="7"/>
  <c r="L22" i="7"/>
  <c r="F21" i="7"/>
  <c r="H21" i="7"/>
  <c r="J21" i="7"/>
  <c r="L21" i="7"/>
  <c r="F20" i="7"/>
  <c r="H20" i="7"/>
  <c r="J20" i="7"/>
  <c r="L20" i="7"/>
  <c r="F19" i="7"/>
  <c r="H19" i="7"/>
  <c r="J19" i="7"/>
  <c r="L19" i="7"/>
  <c r="F17" i="7"/>
  <c r="H17" i="7"/>
  <c r="J17" i="7"/>
  <c r="L17" i="7"/>
  <c r="F16" i="7"/>
  <c r="H16" i="7"/>
  <c r="J16" i="7"/>
  <c r="L16" i="7"/>
  <c r="F15" i="7"/>
  <c r="H15" i="7"/>
  <c r="J15" i="7"/>
  <c r="L15" i="7"/>
  <c r="F13" i="7"/>
  <c r="H13" i="7"/>
  <c r="J13" i="7"/>
  <c r="L13" i="7"/>
  <c r="D23" i="7"/>
  <c r="D22" i="7"/>
  <c r="D21" i="7"/>
  <c r="D20" i="7"/>
  <c r="D19" i="7"/>
  <c r="D17" i="7"/>
  <c r="D16" i="7"/>
  <c r="D15" i="7"/>
  <c r="D13" i="7"/>
  <c r="F55" i="7"/>
  <c r="H55" i="7"/>
  <c r="J55" i="7"/>
  <c r="L55" i="7"/>
  <c r="F54" i="7"/>
  <c r="H54" i="7"/>
  <c r="J54" i="7"/>
  <c r="L54" i="7"/>
  <c r="F53" i="7"/>
  <c r="H53" i="7"/>
  <c r="J53" i="7"/>
  <c r="L53" i="7"/>
  <c r="F52" i="7"/>
  <c r="H52" i="7"/>
  <c r="J52" i="7"/>
  <c r="L52" i="7"/>
  <c r="F51" i="7"/>
  <c r="H51" i="7"/>
  <c r="J51" i="7"/>
  <c r="L51" i="7"/>
  <c r="F49" i="7"/>
  <c r="H49" i="7"/>
  <c r="J49" i="7"/>
  <c r="L49" i="7"/>
  <c r="F48" i="7"/>
  <c r="H48" i="7"/>
  <c r="J48" i="7"/>
  <c r="L48" i="7"/>
  <c r="F47" i="7"/>
  <c r="H47" i="7"/>
  <c r="J47" i="7"/>
  <c r="L47" i="7"/>
  <c r="F45" i="7"/>
  <c r="H45" i="7"/>
  <c r="J45" i="7"/>
  <c r="L45" i="7"/>
  <c r="D55" i="7"/>
  <c r="D54" i="7"/>
  <c r="D53" i="7"/>
  <c r="D52" i="7"/>
  <c r="D51" i="7"/>
  <c r="D49" i="7"/>
  <c r="D48" i="7"/>
  <c r="D47" i="7"/>
  <c r="D45" i="7"/>
  <c r="F82" i="14"/>
  <c r="H82" i="14"/>
  <c r="J82" i="14"/>
  <c r="L82" i="14"/>
  <c r="F81" i="14"/>
  <c r="H81" i="14"/>
  <c r="J81" i="14"/>
  <c r="L81" i="14"/>
  <c r="F80" i="14"/>
  <c r="H80" i="14"/>
  <c r="J80" i="14"/>
  <c r="L80" i="14"/>
  <c r="F79" i="14"/>
  <c r="H79" i="14"/>
  <c r="J79" i="14"/>
  <c r="L79" i="14"/>
  <c r="F78" i="14"/>
  <c r="H78" i="14"/>
  <c r="J78" i="14"/>
  <c r="L78" i="14"/>
  <c r="F76" i="14"/>
  <c r="H76" i="14"/>
  <c r="J76" i="14"/>
  <c r="L76" i="14"/>
  <c r="F75" i="14"/>
  <c r="H75" i="14"/>
  <c r="J75" i="14"/>
  <c r="L75" i="14"/>
  <c r="F74" i="14"/>
  <c r="H74" i="14"/>
  <c r="J74" i="14"/>
  <c r="L74" i="14"/>
  <c r="F72" i="14"/>
  <c r="H72" i="14"/>
  <c r="J72" i="14"/>
  <c r="L72" i="14"/>
  <c r="D82" i="14"/>
  <c r="D81" i="14"/>
  <c r="D80" i="14"/>
  <c r="D79" i="14"/>
  <c r="D78" i="14"/>
  <c r="D76" i="14"/>
  <c r="D75" i="14"/>
  <c r="D74" i="14"/>
  <c r="D72" i="14"/>
  <c r="F61" i="14"/>
  <c r="H61" i="14"/>
  <c r="J61" i="14"/>
  <c r="L61" i="14"/>
  <c r="F60" i="14"/>
  <c r="H60" i="14"/>
  <c r="J60" i="14"/>
  <c r="L60" i="14"/>
  <c r="F59" i="14"/>
  <c r="H59" i="14"/>
  <c r="J59" i="14"/>
  <c r="L59" i="14"/>
  <c r="F58" i="14"/>
  <c r="H58" i="14"/>
  <c r="J58" i="14"/>
  <c r="L58" i="14"/>
  <c r="F57" i="14"/>
  <c r="H57" i="14"/>
  <c r="J57" i="14"/>
  <c r="L57" i="14"/>
  <c r="F55" i="14"/>
  <c r="H55" i="14"/>
  <c r="J55" i="14"/>
  <c r="L55" i="14"/>
  <c r="F54" i="14"/>
  <c r="H54" i="14"/>
  <c r="J54" i="14"/>
  <c r="L54" i="14"/>
  <c r="F53" i="14"/>
  <c r="H53" i="14"/>
  <c r="J53" i="14"/>
  <c r="L53" i="14"/>
  <c r="F51" i="14"/>
  <c r="H51" i="14"/>
  <c r="J51" i="14"/>
  <c r="L51" i="14"/>
  <c r="D61" i="14"/>
  <c r="D60" i="14"/>
  <c r="D59" i="14"/>
  <c r="D58" i="14"/>
  <c r="D57" i="14"/>
  <c r="D55" i="14"/>
  <c r="D54" i="14"/>
  <c r="D53" i="14"/>
  <c r="D51" i="14"/>
  <c r="F43" i="14"/>
  <c r="H43" i="14"/>
  <c r="J43" i="14"/>
  <c r="L43" i="14"/>
  <c r="F42" i="14"/>
  <c r="H42" i="14"/>
  <c r="J42" i="14"/>
  <c r="L42" i="14"/>
  <c r="F41" i="14"/>
  <c r="H41" i="14"/>
  <c r="J41" i="14"/>
  <c r="L41" i="14"/>
  <c r="F40" i="14"/>
  <c r="H40" i="14"/>
  <c r="J40" i="14"/>
  <c r="L40" i="14"/>
  <c r="F39" i="14"/>
  <c r="H39" i="14"/>
  <c r="J39" i="14"/>
  <c r="L39" i="14"/>
  <c r="F37" i="14"/>
  <c r="H37" i="14"/>
  <c r="J37" i="14"/>
  <c r="L37" i="14"/>
  <c r="F36" i="14"/>
  <c r="H36" i="14"/>
  <c r="J36" i="14"/>
  <c r="L36" i="14"/>
  <c r="F35" i="14"/>
  <c r="H35" i="14"/>
  <c r="J35" i="14"/>
  <c r="L35" i="14"/>
  <c r="F33" i="14"/>
  <c r="H33" i="14"/>
  <c r="J33" i="14"/>
  <c r="L33" i="14"/>
  <c r="D43" i="14"/>
  <c r="D42" i="14"/>
  <c r="D41" i="14"/>
  <c r="D40" i="14"/>
  <c r="D39" i="14"/>
  <c r="D37" i="14"/>
  <c r="D36" i="14"/>
  <c r="D35" i="14"/>
  <c r="D33" i="14"/>
  <c r="F26" i="14"/>
  <c r="H26" i="14"/>
  <c r="J26" i="14"/>
  <c r="L26" i="14"/>
  <c r="F25" i="14"/>
  <c r="H25" i="14"/>
  <c r="J25" i="14"/>
  <c r="L25" i="14"/>
  <c r="F24" i="14"/>
  <c r="H24" i="14"/>
  <c r="J24" i="14"/>
  <c r="L24" i="14"/>
  <c r="F23" i="14"/>
  <c r="H23" i="14"/>
  <c r="J23" i="14"/>
  <c r="L23" i="14"/>
  <c r="F22" i="14"/>
  <c r="H22" i="14"/>
  <c r="J22" i="14"/>
  <c r="L22" i="14"/>
  <c r="F20" i="14"/>
  <c r="H20" i="14"/>
  <c r="J20" i="14"/>
  <c r="L20" i="14"/>
  <c r="F19" i="14"/>
  <c r="H19" i="14"/>
  <c r="J19" i="14"/>
  <c r="L19" i="14"/>
  <c r="F18" i="14"/>
  <c r="H18" i="14"/>
  <c r="J18" i="14"/>
  <c r="L18" i="14"/>
  <c r="F16" i="14"/>
  <c r="H16" i="14"/>
  <c r="J16" i="14"/>
  <c r="L16" i="14"/>
  <c r="D26" i="14"/>
  <c r="D25" i="14"/>
  <c r="D24" i="14"/>
  <c r="D23" i="14"/>
  <c r="D22" i="14"/>
  <c r="D20" i="14"/>
  <c r="D19" i="14"/>
  <c r="D18" i="14"/>
  <c r="D16" i="14"/>
  <c r="F83" i="6"/>
  <c r="H83" i="6"/>
  <c r="J83" i="6"/>
  <c r="L83" i="6"/>
  <c r="F82" i="6"/>
  <c r="H82" i="6"/>
  <c r="J82" i="6"/>
  <c r="L82" i="6"/>
  <c r="F81" i="6"/>
  <c r="H81" i="6"/>
  <c r="J81" i="6"/>
  <c r="L81" i="6"/>
  <c r="F80" i="6"/>
  <c r="H80" i="6"/>
  <c r="J80" i="6"/>
  <c r="L80" i="6"/>
  <c r="F79" i="6"/>
  <c r="H79" i="6"/>
  <c r="J79" i="6"/>
  <c r="L79" i="6"/>
  <c r="F77" i="6"/>
  <c r="H77" i="6"/>
  <c r="J77" i="6"/>
  <c r="L77" i="6"/>
  <c r="F76" i="6"/>
  <c r="H76" i="6"/>
  <c r="J76" i="6"/>
  <c r="L76" i="6"/>
  <c r="F75" i="6"/>
  <c r="H75" i="6"/>
  <c r="J75" i="6"/>
  <c r="L75" i="6"/>
  <c r="F73" i="6"/>
  <c r="H73" i="6"/>
  <c r="J73" i="6"/>
  <c r="L73" i="6"/>
  <c r="D83" i="6"/>
  <c r="D82" i="6"/>
  <c r="D81" i="6"/>
  <c r="D80" i="6"/>
  <c r="D79" i="6"/>
  <c r="D77" i="6"/>
  <c r="D76" i="6"/>
  <c r="D75" i="6"/>
  <c r="D73" i="6"/>
  <c r="F66" i="6"/>
  <c r="H66" i="6"/>
  <c r="J66" i="6"/>
  <c r="L66" i="6"/>
  <c r="F65" i="6"/>
  <c r="H65" i="6"/>
  <c r="J65" i="6"/>
  <c r="L65" i="6"/>
  <c r="F64" i="6"/>
  <c r="H64" i="6"/>
  <c r="J64" i="6"/>
  <c r="L64" i="6"/>
  <c r="F63" i="6"/>
  <c r="H63" i="6"/>
  <c r="J63" i="6"/>
  <c r="L63" i="6"/>
  <c r="F62" i="6"/>
  <c r="H62" i="6"/>
  <c r="J62" i="6"/>
  <c r="L62" i="6"/>
  <c r="F60" i="6"/>
  <c r="H60" i="6"/>
  <c r="J60" i="6"/>
  <c r="L60" i="6"/>
  <c r="F59" i="6"/>
  <c r="H59" i="6"/>
  <c r="J59" i="6"/>
  <c r="L59" i="6"/>
  <c r="F58" i="6"/>
  <c r="H58" i="6"/>
  <c r="J58" i="6"/>
  <c r="L58" i="6"/>
  <c r="F56" i="6"/>
  <c r="H56" i="6"/>
  <c r="J56" i="6"/>
  <c r="L56" i="6"/>
  <c r="D65" i="6"/>
  <c r="D64" i="6"/>
  <c r="D63" i="6"/>
  <c r="D62" i="6"/>
  <c r="D60" i="6"/>
  <c r="D59" i="6"/>
  <c r="D58" i="6"/>
  <c r="D66" i="6" s="1"/>
  <c r="D56" i="6"/>
  <c r="F47" i="6" l="1"/>
  <c r="H47" i="6"/>
  <c r="J47" i="6"/>
  <c r="L47" i="6"/>
  <c r="F46" i="6"/>
  <c r="H46" i="6"/>
  <c r="J46" i="6"/>
  <c r="L46" i="6"/>
  <c r="F45" i="6"/>
  <c r="H45" i="6"/>
  <c r="J45" i="6"/>
  <c r="L45" i="6"/>
  <c r="F44" i="6"/>
  <c r="H44" i="6"/>
  <c r="J44" i="6"/>
  <c r="L44" i="6"/>
  <c r="F42" i="6"/>
  <c r="H42" i="6"/>
  <c r="J42" i="6"/>
  <c r="L42" i="6"/>
  <c r="F41" i="6"/>
  <c r="H41" i="6"/>
  <c r="J41" i="6"/>
  <c r="L41" i="6"/>
  <c r="F40" i="6"/>
  <c r="F48" i="6" s="1"/>
  <c r="H40" i="6"/>
  <c r="H48" i="6" s="1"/>
  <c r="J40" i="6"/>
  <c r="J48" i="6" s="1"/>
  <c r="L40" i="6"/>
  <c r="L48" i="6" s="1"/>
  <c r="F38" i="6"/>
  <c r="H38" i="6"/>
  <c r="J38" i="6"/>
  <c r="L38" i="6"/>
  <c r="D47" i="6"/>
  <c r="D46" i="6"/>
  <c r="D45" i="6"/>
  <c r="D44" i="6"/>
  <c r="D42" i="6"/>
  <c r="D41" i="6"/>
  <c r="D40" i="6"/>
  <c r="D38" i="6"/>
  <c r="D48" i="6" s="1"/>
  <c r="F25" i="6"/>
  <c r="H25" i="6"/>
  <c r="J25" i="6"/>
  <c r="L25" i="6"/>
  <c r="F24" i="6"/>
  <c r="H24" i="6"/>
  <c r="J24" i="6"/>
  <c r="L24" i="6"/>
  <c r="F23" i="6"/>
  <c r="H23" i="6"/>
  <c r="J23" i="6"/>
  <c r="L23" i="6"/>
  <c r="F22" i="6"/>
  <c r="H22" i="6"/>
  <c r="J22" i="6"/>
  <c r="L22" i="6"/>
  <c r="F20" i="6"/>
  <c r="H20" i="6"/>
  <c r="J20" i="6"/>
  <c r="L20" i="6"/>
  <c r="F19" i="6"/>
  <c r="H19" i="6"/>
  <c r="J19" i="6"/>
  <c r="L19" i="6"/>
  <c r="F18" i="6"/>
  <c r="F26" i="6" s="1"/>
  <c r="H18" i="6"/>
  <c r="H26" i="6" s="1"/>
  <c r="J18" i="6"/>
  <c r="J26" i="6" s="1"/>
  <c r="L18" i="6"/>
  <c r="L26" i="6" s="1"/>
  <c r="F16" i="6"/>
  <c r="H16" i="6"/>
  <c r="J16" i="6"/>
  <c r="L16" i="6"/>
  <c r="D25" i="6"/>
  <c r="D24" i="6"/>
  <c r="D23" i="6"/>
  <c r="D22" i="6"/>
  <c r="D20" i="6"/>
  <c r="D19" i="6"/>
  <c r="D18" i="6"/>
  <c r="D16" i="6"/>
  <c r="D26" i="6" s="1"/>
  <c r="F36" i="13"/>
  <c r="H36" i="13"/>
  <c r="J36" i="13"/>
  <c r="L36" i="13"/>
  <c r="F35" i="13"/>
  <c r="H35" i="13"/>
  <c r="J35" i="13"/>
  <c r="L35" i="13"/>
  <c r="F34" i="13"/>
  <c r="H34" i="13"/>
  <c r="J34" i="13"/>
  <c r="L34" i="13"/>
  <c r="F33" i="13"/>
  <c r="H33" i="13"/>
  <c r="J33" i="13"/>
  <c r="L33" i="13"/>
  <c r="F32" i="13"/>
  <c r="H32" i="13"/>
  <c r="J32" i="13"/>
  <c r="L32" i="13"/>
  <c r="F30" i="13"/>
  <c r="H30" i="13"/>
  <c r="J30" i="13"/>
  <c r="L30" i="13"/>
  <c r="F29" i="13"/>
  <c r="H29" i="13"/>
  <c r="J29" i="13"/>
  <c r="L29" i="13"/>
  <c r="F28" i="13"/>
  <c r="H28" i="13"/>
  <c r="J28" i="13"/>
  <c r="L28" i="13"/>
  <c r="F26" i="13"/>
  <c r="H26" i="13"/>
  <c r="J26" i="13"/>
  <c r="L26" i="13"/>
  <c r="D36" i="13"/>
  <c r="D35" i="13"/>
  <c r="D34" i="13"/>
  <c r="D33" i="13"/>
  <c r="D32" i="13"/>
  <c r="D30" i="13"/>
  <c r="D29" i="13"/>
  <c r="D28" i="13"/>
  <c r="D26" i="13"/>
  <c r="F65" i="5"/>
  <c r="H65" i="5"/>
  <c r="J65" i="5"/>
  <c r="L65" i="5"/>
  <c r="F64" i="5"/>
  <c r="H64" i="5"/>
  <c r="J64" i="5"/>
  <c r="L64" i="5"/>
  <c r="F63" i="5"/>
  <c r="H63" i="5"/>
  <c r="J63" i="5"/>
  <c r="L63" i="5"/>
  <c r="F62" i="5"/>
  <c r="H62" i="5"/>
  <c r="J62" i="5"/>
  <c r="L62" i="5"/>
  <c r="F61" i="5"/>
  <c r="H61" i="5"/>
  <c r="J61" i="5"/>
  <c r="L61" i="5"/>
  <c r="F59" i="5"/>
  <c r="H59" i="5"/>
  <c r="J59" i="5"/>
  <c r="L59" i="5"/>
  <c r="F58" i="5"/>
  <c r="H58" i="5"/>
  <c r="J58" i="5"/>
  <c r="L58" i="5"/>
  <c r="F57" i="5"/>
  <c r="H57" i="5"/>
  <c r="J57" i="5"/>
  <c r="L57" i="5"/>
  <c r="F55" i="5"/>
  <c r="H55" i="5"/>
  <c r="J55" i="5"/>
  <c r="L55" i="5"/>
  <c r="D65" i="5"/>
  <c r="D64" i="5"/>
  <c r="D63" i="5"/>
  <c r="D62" i="5"/>
  <c r="D61" i="5"/>
  <c r="D59" i="5"/>
  <c r="D58" i="5"/>
  <c r="D57" i="5"/>
  <c r="D55" i="5"/>
  <c r="F187" i="4"/>
  <c r="H187" i="4"/>
  <c r="J187" i="4"/>
  <c r="L187" i="4"/>
  <c r="F186" i="4"/>
  <c r="H186" i="4"/>
  <c r="J186" i="4"/>
  <c r="L186" i="4"/>
  <c r="F185" i="4"/>
  <c r="H185" i="4"/>
  <c r="J185" i="4"/>
  <c r="L185" i="4"/>
  <c r="F184" i="4"/>
  <c r="H184" i="4"/>
  <c r="J184" i="4"/>
  <c r="L184" i="4"/>
  <c r="F183" i="4"/>
  <c r="H183" i="4"/>
  <c r="J183" i="4"/>
  <c r="L183" i="4"/>
  <c r="F181" i="4"/>
  <c r="H181" i="4"/>
  <c r="J181" i="4"/>
  <c r="L181" i="4"/>
  <c r="F180" i="4"/>
  <c r="H180" i="4"/>
  <c r="J180" i="4"/>
  <c r="L180" i="4"/>
  <c r="F179" i="4"/>
  <c r="H179" i="4"/>
  <c r="J179" i="4"/>
  <c r="L179" i="4"/>
  <c r="F177" i="4"/>
  <c r="H177" i="4"/>
  <c r="J177" i="4"/>
  <c r="L177" i="4"/>
  <c r="D187" i="4"/>
  <c r="D186" i="4"/>
  <c r="D185" i="4"/>
  <c r="D184" i="4"/>
  <c r="D183" i="4"/>
  <c r="D181" i="4"/>
  <c r="D180" i="4"/>
  <c r="D179" i="4"/>
  <c r="D177" i="4"/>
  <c r="F168" i="4"/>
  <c r="H168" i="4"/>
  <c r="J168" i="4"/>
  <c r="L168" i="4"/>
  <c r="F167" i="4"/>
  <c r="H167" i="4"/>
  <c r="J167" i="4"/>
  <c r="L167" i="4"/>
  <c r="F166" i="4"/>
  <c r="H166" i="4"/>
  <c r="J166" i="4"/>
  <c r="L166" i="4"/>
  <c r="F165" i="4"/>
  <c r="H165" i="4"/>
  <c r="J165" i="4"/>
  <c r="L165" i="4"/>
  <c r="F164" i="4"/>
  <c r="H164" i="4"/>
  <c r="J164" i="4"/>
  <c r="L164" i="4"/>
  <c r="F162" i="4"/>
  <c r="H162" i="4"/>
  <c r="J162" i="4"/>
  <c r="L162" i="4"/>
  <c r="F161" i="4"/>
  <c r="H161" i="4"/>
  <c r="J161" i="4"/>
  <c r="L161" i="4"/>
  <c r="F160" i="4"/>
  <c r="H160" i="4"/>
  <c r="J160" i="4"/>
  <c r="L160" i="4"/>
  <c r="F158" i="4"/>
  <c r="H158" i="4"/>
  <c r="J158" i="4"/>
  <c r="L158" i="4"/>
  <c r="D168" i="4"/>
  <c r="D167" i="4"/>
  <c r="D166" i="4"/>
  <c r="D165" i="4"/>
  <c r="D164" i="4"/>
  <c r="D162" i="4"/>
  <c r="D161" i="4"/>
  <c r="D160" i="4"/>
  <c r="D158" i="4"/>
  <c r="F148" i="4"/>
  <c r="H148" i="4"/>
  <c r="J148" i="4"/>
  <c r="L148" i="4"/>
  <c r="F147" i="4"/>
  <c r="H147" i="4"/>
  <c r="J147" i="4"/>
  <c r="L147" i="4"/>
  <c r="F146" i="4"/>
  <c r="H146" i="4"/>
  <c r="J146" i="4"/>
  <c r="L146" i="4"/>
  <c r="F145" i="4"/>
  <c r="H145" i="4"/>
  <c r="J145" i="4"/>
  <c r="L145" i="4"/>
  <c r="F144" i="4"/>
  <c r="H144" i="4"/>
  <c r="J144" i="4"/>
  <c r="L144" i="4"/>
  <c r="F142" i="4"/>
  <c r="H142" i="4"/>
  <c r="J142" i="4"/>
  <c r="L142" i="4"/>
  <c r="F141" i="4"/>
  <c r="H141" i="4"/>
  <c r="J141" i="4"/>
  <c r="L141" i="4"/>
  <c r="F140" i="4"/>
  <c r="H140" i="4"/>
  <c r="J140" i="4"/>
  <c r="L140" i="4"/>
  <c r="F138" i="4"/>
  <c r="H138" i="4"/>
  <c r="J138" i="4"/>
  <c r="L138" i="4"/>
  <c r="D148" i="4"/>
  <c r="D147" i="4"/>
  <c r="D146" i="4"/>
  <c r="D145" i="4"/>
  <c r="D144" i="4"/>
  <c r="D142" i="4"/>
  <c r="D141" i="4"/>
  <c r="D140" i="4"/>
  <c r="D138" i="4"/>
  <c r="F132" i="4"/>
  <c r="H132" i="4"/>
  <c r="J132" i="4"/>
  <c r="L132" i="4"/>
  <c r="F131" i="4"/>
  <c r="H131" i="4"/>
  <c r="J131" i="4"/>
  <c r="L131" i="4"/>
  <c r="F130" i="4"/>
  <c r="H130" i="4"/>
  <c r="J130" i="4"/>
  <c r="L130" i="4"/>
  <c r="F129" i="4"/>
  <c r="H129" i="4"/>
  <c r="J129" i="4"/>
  <c r="L129" i="4"/>
  <c r="F128" i="4"/>
  <c r="H128" i="4"/>
  <c r="J128" i="4"/>
  <c r="L128" i="4"/>
  <c r="F126" i="4"/>
  <c r="H126" i="4"/>
  <c r="J126" i="4"/>
  <c r="L126" i="4"/>
  <c r="F125" i="4"/>
  <c r="H125" i="4"/>
  <c r="J125" i="4"/>
  <c r="L125" i="4"/>
  <c r="F124" i="4"/>
  <c r="H124" i="4"/>
  <c r="J124" i="4"/>
  <c r="L124" i="4"/>
  <c r="F122" i="4"/>
  <c r="H122" i="4"/>
  <c r="J122" i="4"/>
  <c r="L122" i="4"/>
  <c r="D132" i="4"/>
  <c r="D131" i="4"/>
  <c r="D130" i="4"/>
  <c r="D129" i="4"/>
  <c r="D128" i="4"/>
  <c r="D126" i="4"/>
  <c r="D125" i="4"/>
  <c r="D124" i="4"/>
  <c r="D122" i="4"/>
  <c r="F116" i="4" l="1"/>
  <c r="H116" i="4"/>
  <c r="J116" i="4"/>
  <c r="L116" i="4"/>
  <c r="F115" i="4"/>
  <c r="H115" i="4"/>
  <c r="J115" i="4"/>
  <c r="L115" i="4"/>
  <c r="F114" i="4"/>
  <c r="H114" i="4"/>
  <c r="J114" i="4"/>
  <c r="L114" i="4"/>
  <c r="F113" i="4"/>
  <c r="H113" i="4"/>
  <c r="J113" i="4"/>
  <c r="L113" i="4"/>
  <c r="F112" i="4"/>
  <c r="H112" i="4"/>
  <c r="J112" i="4"/>
  <c r="L112" i="4"/>
  <c r="F110" i="4"/>
  <c r="H110" i="4"/>
  <c r="J110" i="4"/>
  <c r="L110" i="4"/>
  <c r="F109" i="4"/>
  <c r="H109" i="4"/>
  <c r="J109" i="4"/>
  <c r="L109" i="4"/>
  <c r="F108" i="4"/>
  <c r="H108" i="4"/>
  <c r="J108" i="4"/>
  <c r="L108" i="4"/>
  <c r="F106" i="4"/>
  <c r="H106" i="4"/>
  <c r="J106" i="4"/>
  <c r="L106" i="4"/>
  <c r="D116" i="4"/>
  <c r="D115" i="4"/>
  <c r="D114" i="4"/>
  <c r="D113" i="4"/>
  <c r="D112" i="4"/>
  <c r="D110" i="4"/>
  <c r="D109" i="4"/>
  <c r="D108" i="4"/>
  <c r="D106" i="4"/>
  <c r="F94" i="4"/>
  <c r="H94" i="4"/>
  <c r="J94" i="4"/>
  <c r="L94" i="4"/>
  <c r="F93" i="4"/>
  <c r="H93" i="4"/>
  <c r="J93" i="4"/>
  <c r="L93" i="4"/>
  <c r="F90" i="4"/>
  <c r="H90" i="4"/>
  <c r="J90" i="4"/>
  <c r="L90" i="4"/>
  <c r="F92" i="4"/>
  <c r="H92" i="4"/>
  <c r="J92" i="4"/>
  <c r="L92" i="4"/>
  <c r="F91" i="4"/>
  <c r="H91" i="4"/>
  <c r="J91" i="4"/>
  <c r="L91" i="4"/>
  <c r="F88" i="4"/>
  <c r="H88" i="4"/>
  <c r="J88" i="4"/>
  <c r="L88" i="4"/>
  <c r="F87" i="4"/>
  <c r="H87" i="4"/>
  <c r="J87" i="4"/>
  <c r="L87" i="4"/>
  <c r="F86" i="4"/>
  <c r="H86" i="4"/>
  <c r="J86" i="4"/>
  <c r="L86" i="4"/>
  <c r="F84" i="4"/>
  <c r="H84" i="4"/>
  <c r="J84" i="4"/>
  <c r="L84" i="4"/>
  <c r="D94" i="4"/>
  <c r="D93" i="4"/>
  <c r="D92" i="4"/>
  <c r="D91" i="4"/>
  <c r="D90" i="4"/>
  <c r="D88" i="4"/>
  <c r="D87" i="4"/>
  <c r="D86" i="4"/>
  <c r="D84" i="4"/>
  <c r="F75" i="4"/>
  <c r="H75" i="4"/>
  <c r="J75" i="4"/>
  <c r="L75" i="4"/>
  <c r="F74" i="4"/>
  <c r="H74" i="4"/>
  <c r="J74" i="4"/>
  <c r="L74" i="4"/>
  <c r="F73" i="4"/>
  <c r="H73" i="4"/>
  <c r="J73" i="4"/>
  <c r="L73" i="4"/>
  <c r="F72" i="4"/>
  <c r="H72" i="4"/>
  <c r="J72" i="4"/>
  <c r="L72" i="4"/>
  <c r="F71" i="4"/>
  <c r="H71" i="4"/>
  <c r="J71" i="4"/>
  <c r="L71" i="4"/>
  <c r="F69" i="4"/>
  <c r="H69" i="4"/>
  <c r="J69" i="4"/>
  <c r="L69" i="4"/>
  <c r="F68" i="4"/>
  <c r="H68" i="4"/>
  <c r="J68" i="4"/>
  <c r="L68" i="4"/>
  <c r="F67" i="4"/>
  <c r="H67" i="4"/>
  <c r="J67" i="4"/>
  <c r="L67" i="4"/>
  <c r="F65" i="4"/>
  <c r="H65" i="4"/>
  <c r="J65" i="4"/>
  <c r="L65" i="4"/>
  <c r="D75" i="4"/>
  <c r="D74" i="4"/>
  <c r="D73" i="4"/>
  <c r="D72" i="4"/>
  <c r="D71" i="4"/>
  <c r="D69" i="4"/>
  <c r="D68" i="4"/>
  <c r="D67" i="4"/>
  <c r="D65" i="4"/>
  <c r="F57" i="4"/>
  <c r="H57" i="4"/>
  <c r="J57" i="4"/>
  <c r="L57" i="4"/>
  <c r="F56" i="4"/>
  <c r="H56" i="4"/>
  <c r="J56" i="4"/>
  <c r="L56" i="4"/>
  <c r="F55" i="4"/>
  <c r="H55" i="4"/>
  <c r="J55" i="4"/>
  <c r="L55" i="4"/>
  <c r="F54" i="4"/>
  <c r="H54" i="4"/>
  <c r="J54" i="4"/>
  <c r="L54" i="4"/>
  <c r="F53" i="4"/>
  <c r="H53" i="4"/>
  <c r="J53" i="4"/>
  <c r="L53" i="4"/>
  <c r="F51" i="4"/>
  <c r="H51" i="4"/>
  <c r="J51" i="4"/>
  <c r="L51" i="4"/>
  <c r="F50" i="4"/>
  <c r="H50" i="4"/>
  <c r="J50" i="4"/>
  <c r="L50" i="4"/>
  <c r="F49" i="4"/>
  <c r="H49" i="4"/>
  <c r="J49" i="4"/>
  <c r="L49" i="4"/>
  <c r="F47" i="4"/>
  <c r="H47" i="4"/>
  <c r="J47" i="4"/>
  <c r="L47" i="4"/>
  <c r="D57" i="4"/>
  <c r="D56" i="4"/>
  <c r="D55" i="4"/>
  <c r="D54" i="4"/>
  <c r="D53" i="4"/>
  <c r="D51" i="4"/>
  <c r="D50" i="4"/>
  <c r="D49" i="4"/>
  <c r="D47" i="4"/>
  <c r="F37" i="4"/>
  <c r="H37" i="4"/>
  <c r="J37" i="4"/>
  <c r="L37" i="4"/>
  <c r="F36" i="4"/>
  <c r="H36" i="4"/>
  <c r="J36" i="4"/>
  <c r="L36" i="4"/>
  <c r="F35" i="4"/>
  <c r="H35" i="4"/>
  <c r="J35" i="4"/>
  <c r="L35" i="4"/>
  <c r="F34" i="4"/>
  <c r="H34" i="4"/>
  <c r="J34" i="4"/>
  <c r="L34" i="4"/>
  <c r="F33" i="4"/>
  <c r="H33" i="4"/>
  <c r="J33" i="4"/>
  <c r="L33" i="4"/>
  <c r="F31" i="4"/>
  <c r="H31" i="4"/>
  <c r="J31" i="4"/>
  <c r="L31" i="4"/>
  <c r="F30" i="4"/>
  <c r="H30" i="4"/>
  <c r="J30" i="4"/>
  <c r="L30" i="4"/>
  <c r="F29" i="4"/>
  <c r="H29" i="4"/>
  <c r="J29" i="4"/>
  <c r="L29" i="4"/>
  <c r="F27" i="4"/>
  <c r="H27" i="4"/>
  <c r="J27" i="4"/>
  <c r="L27" i="4"/>
  <c r="D37" i="4"/>
  <c r="D36" i="4"/>
  <c r="D35" i="4"/>
  <c r="D34" i="4"/>
  <c r="D33" i="4"/>
  <c r="D31" i="4"/>
  <c r="D30" i="4"/>
  <c r="D29" i="4"/>
  <c r="D27" i="4"/>
  <c r="F370" i="3"/>
  <c r="H370" i="3"/>
  <c r="J370" i="3"/>
  <c r="L370" i="3"/>
  <c r="F369" i="3"/>
  <c r="H369" i="3"/>
  <c r="J369" i="3"/>
  <c r="L369" i="3"/>
  <c r="F368" i="3"/>
  <c r="H368" i="3"/>
  <c r="J368" i="3"/>
  <c r="L368" i="3"/>
  <c r="F367" i="3"/>
  <c r="H367" i="3"/>
  <c r="J367" i="3"/>
  <c r="L367" i="3"/>
  <c r="F366" i="3"/>
  <c r="H366" i="3"/>
  <c r="J366" i="3"/>
  <c r="L366" i="3"/>
  <c r="F364" i="3"/>
  <c r="H364" i="3"/>
  <c r="J364" i="3"/>
  <c r="L364" i="3"/>
  <c r="F363" i="3"/>
  <c r="H363" i="3"/>
  <c r="J363" i="3"/>
  <c r="L363" i="3"/>
  <c r="F362" i="3"/>
  <c r="H362" i="3"/>
  <c r="J362" i="3"/>
  <c r="L362" i="3"/>
  <c r="F360" i="3"/>
  <c r="H360" i="3"/>
  <c r="J360" i="3"/>
  <c r="L360" i="3"/>
  <c r="D370" i="3"/>
  <c r="D369" i="3"/>
  <c r="D368" i="3"/>
  <c r="D367" i="3"/>
  <c r="D366" i="3"/>
  <c r="D364" i="3"/>
  <c r="D363" i="3"/>
  <c r="D362" i="3"/>
  <c r="D360" i="3"/>
  <c r="F355" i="3"/>
  <c r="H355" i="3"/>
  <c r="J355" i="3"/>
  <c r="L355" i="3"/>
  <c r="F354" i="3"/>
  <c r="H354" i="3"/>
  <c r="J354" i="3"/>
  <c r="L354" i="3"/>
  <c r="F353" i="3"/>
  <c r="H353" i="3"/>
  <c r="J353" i="3"/>
  <c r="L353" i="3"/>
  <c r="F352" i="3"/>
  <c r="H352" i="3"/>
  <c r="J352" i="3"/>
  <c r="L352" i="3"/>
  <c r="F351" i="3"/>
  <c r="H351" i="3"/>
  <c r="J351" i="3"/>
  <c r="L351" i="3"/>
  <c r="F349" i="3"/>
  <c r="H349" i="3"/>
  <c r="J349" i="3"/>
  <c r="L349" i="3"/>
  <c r="F348" i="3"/>
  <c r="H348" i="3"/>
  <c r="J348" i="3"/>
  <c r="L348" i="3"/>
  <c r="F347" i="3"/>
  <c r="H347" i="3"/>
  <c r="J347" i="3"/>
  <c r="L347" i="3"/>
  <c r="F345" i="3"/>
  <c r="H345" i="3"/>
  <c r="J345" i="3"/>
  <c r="L345" i="3"/>
  <c r="D355" i="3"/>
  <c r="D354" i="3"/>
  <c r="D353" i="3"/>
  <c r="D352" i="3"/>
  <c r="D351" i="3"/>
  <c r="D349" i="3"/>
  <c r="D348" i="3"/>
  <c r="D347" i="3"/>
  <c r="D345" i="3"/>
  <c r="L340" i="3"/>
  <c r="L339" i="3"/>
  <c r="L338" i="3"/>
  <c r="L337" i="3"/>
  <c r="L335" i="3"/>
  <c r="L334" i="3"/>
  <c r="L333" i="3"/>
  <c r="L341" i="3" s="1"/>
  <c r="J340" i="3"/>
  <c r="J339" i="3"/>
  <c r="J338" i="3"/>
  <c r="J337" i="3"/>
  <c r="J335" i="3"/>
  <c r="J334" i="3"/>
  <c r="J333" i="3"/>
  <c r="J341" i="3" s="1"/>
  <c r="H340" i="3"/>
  <c r="H339" i="3"/>
  <c r="H338" i="3"/>
  <c r="H337" i="3"/>
  <c r="H335" i="3"/>
  <c r="H334" i="3"/>
  <c r="H333" i="3"/>
  <c r="H341" i="3" s="1"/>
  <c r="F340" i="3"/>
  <c r="F339" i="3"/>
  <c r="F338" i="3"/>
  <c r="F337" i="3"/>
  <c r="F335" i="3"/>
  <c r="F334" i="3"/>
  <c r="F333" i="3"/>
  <c r="F341" i="3" s="1"/>
  <c r="D340" i="3"/>
  <c r="D339" i="3"/>
  <c r="D338" i="3"/>
  <c r="D337" i="3"/>
  <c r="D335" i="3"/>
  <c r="D334" i="3"/>
  <c r="D333" i="3"/>
  <c r="D341" i="3" s="1"/>
  <c r="F328" i="3"/>
  <c r="H328" i="3"/>
  <c r="J328" i="3"/>
  <c r="L328" i="3"/>
  <c r="F327" i="3"/>
  <c r="H327" i="3"/>
  <c r="J327" i="3"/>
  <c r="L327" i="3"/>
  <c r="F326" i="3"/>
  <c r="H326" i="3"/>
  <c r="J326" i="3"/>
  <c r="L326" i="3"/>
  <c r="F325" i="3"/>
  <c r="H325" i="3"/>
  <c r="J325" i="3"/>
  <c r="L325" i="3"/>
  <c r="F324" i="3"/>
  <c r="H324" i="3"/>
  <c r="J324" i="3"/>
  <c r="L324" i="3"/>
  <c r="F322" i="3"/>
  <c r="H322" i="3"/>
  <c r="J322" i="3"/>
  <c r="L322" i="3"/>
  <c r="F321" i="3"/>
  <c r="H321" i="3"/>
  <c r="J321" i="3"/>
  <c r="L321" i="3"/>
  <c r="F320" i="3"/>
  <c r="H320" i="3"/>
  <c r="J320" i="3"/>
  <c r="L320" i="3"/>
  <c r="D328" i="3"/>
  <c r="D327" i="3"/>
  <c r="D326" i="3"/>
  <c r="D325" i="3"/>
  <c r="D324" i="3"/>
  <c r="D322" i="3"/>
  <c r="D321" i="3"/>
  <c r="D320" i="3"/>
  <c r="F315" i="3"/>
  <c r="H315" i="3"/>
  <c r="J315" i="3"/>
  <c r="L315" i="3"/>
  <c r="F314" i="3"/>
  <c r="H314" i="3"/>
  <c r="J314" i="3"/>
  <c r="L314" i="3"/>
  <c r="F313" i="3"/>
  <c r="H313" i="3"/>
  <c r="J313" i="3"/>
  <c r="L313" i="3"/>
  <c r="F312" i="3"/>
  <c r="H312" i="3"/>
  <c r="J312" i="3"/>
  <c r="L312" i="3"/>
  <c r="F311" i="3"/>
  <c r="H311" i="3"/>
  <c r="J311" i="3"/>
  <c r="L311" i="3"/>
  <c r="F309" i="3"/>
  <c r="H309" i="3"/>
  <c r="J309" i="3"/>
  <c r="L309" i="3"/>
  <c r="F308" i="3"/>
  <c r="H308" i="3"/>
  <c r="J308" i="3"/>
  <c r="L308" i="3"/>
  <c r="F307" i="3"/>
  <c r="H307" i="3"/>
  <c r="J307" i="3"/>
  <c r="L307" i="3"/>
  <c r="D315" i="3"/>
  <c r="D314" i="3"/>
  <c r="D313" i="3"/>
  <c r="D312" i="3"/>
  <c r="D311" i="3"/>
  <c r="D309" i="3"/>
  <c r="D308" i="3"/>
  <c r="D307" i="3"/>
  <c r="F302" i="3"/>
  <c r="H302" i="3"/>
  <c r="J302" i="3"/>
  <c r="L302" i="3"/>
  <c r="F301" i="3"/>
  <c r="H301" i="3"/>
  <c r="J301" i="3"/>
  <c r="L301" i="3"/>
  <c r="F300" i="3"/>
  <c r="H300" i="3"/>
  <c r="J300" i="3"/>
  <c r="L300" i="3"/>
  <c r="F299" i="3"/>
  <c r="H299" i="3"/>
  <c r="J299" i="3"/>
  <c r="L299" i="3"/>
  <c r="F298" i="3"/>
  <c r="H298" i="3"/>
  <c r="J298" i="3"/>
  <c r="L298" i="3"/>
  <c r="F296" i="3"/>
  <c r="H296" i="3"/>
  <c r="J296" i="3"/>
  <c r="L296" i="3"/>
  <c r="F295" i="3"/>
  <c r="H295" i="3"/>
  <c r="J295" i="3"/>
  <c r="L295" i="3"/>
  <c r="F294" i="3"/>
  <c r="H294" i="3"/>
  <c r="J294" i="3"/>
  <c r="L294" i="3"/>
  <c r="F292" i="3"/>
  <c r="H292" i="3"/>
  <c r="J292" i="3"/>
  <c r="L292" i="3"/>
  <c r="D292" i="3"/>
  <c r="D302" i="3"/>
  <c r="D301" i="3"/>
  <c r="D300" i="3"/>
  <c r="D299" i="3"/>
  <c r="D298" i="3"/>
  <c r="D296" i="3"/>
  <c r="D295" i="3"/>
  <c r="D294" i="3"/>
  <c r="F287" i="3"/>
  <c r="H287" i="3"/>
  <c r="J287" i="3"/>
  <c r="L287" i="3"/>
  <c r="F286" i="3"/>
  <c r="H286" i="3"/>
  <c r="J286" i="3"/>
  <c r="L286" i="3"/>
  <c r="F285" i="3"/>
  <c r="H285" i="3"/>
  <c r="J285" i="3"/>
  <c r="L285" i="3"/>
  <c r="F284" i="3"/>
  <c r="H284" i="3"/>
  <c r="J284" i="3"/>
  <c r="L284" i="3"/>
  <c r="F283" i="3"/>
  <c r="H283" i="3"/>
  <c r="J283" i="3"/>
  <c r="L283" i="3"/>
  <c r="F281" i="3"/>
  <c r="H281" i="3"/>
  <c r="J281" i="3"/>
  <c r="L281" i="3"/>
  <c r="F280" i="3"/>
  <c r="H280" i="3"/>
  <c r="J280" i="3"/>
  <c r="L280" i="3"/>
  <c r="F279" i="3"/>
  <c r="H279" i="3"/>
  <c r="J279" i="3"/>
  <c r="L279" i="3"/>
  <c r="F277" i="3"/>
  <c r="H277" i="3"/>
  <c r="J277" i="3"/>
  <c r="L277" i="3"/>
  <c r="D287" i="3"/>
  <c r="D286" i="3"/>
  <c r="D285" i="3"/>
  <c r="D284" i="3"/>
  <c r="D283" i="3"/>
  <c r="D281" i="3"/>
  <c r="D280" i="3"/>
  <c r="D279" i="3"/>
  <c r="D277" i="3"/>
  <c r="F273" i="3" l="1"/>
  <c r="H273" i="3"/>
  <c r="J273" i="3"/>
  <c r="L273" i="3"/>
  <c r="F272" i="3"/>
  <c r="H272" i="3"/>
  <c r="J272" i="3"/>
  <c r="L272" i="3"/>
  <c r="F271" i="3"/>
  <c r="H271" i="3"/>
  <c r="J271" i="3"/>
  <c r="L271" i="3"/>
  <c r="F270" i="3"/>
  <c r="H270" i="3"/>
  <c r="J270" i="3"/>
  <c r="L270" i="3"/>
  <c r="F269" i="3"/>
  <c r="H269" i="3"/>
  <c r="J269" i="3"/>
  <c r="L269" i="3"/>
  <c r="F267" i="3"/>
  <c r="H267" i="3"/>
  <c r="J267" i="3"/>
  <c r="L267" i="3"/>
  <c r="F266" i="3"/>
  <c r="H266" i="3"/>
  <c r="J266" i="3"/>
  <c r="L266" i="3"/>
  <c r="F265" i="3"/>
  <c r="H265" i="3"/>
  <c r="J265" i="3"/>
  <c r="L265" i="3"/>
  <c r="F263" i="3"/>
  <c r="H263" i="3"/>
  <c r="J263" i="3"/>
  <c r="L263" i="3"/>
  <c r="D273" i="3"/>
  <c r="D272" i="3"/>
  <c r="D271" i="3"/>
  <c r="D270" i="3"/>
  <c r="D269" i="3"/>
  <c r="D267" i="3"/>
  <c r="D266" i="3"/>
  <c r="D265" i="3"/>
  <c r="D263" i="3"/>
  <c r="F259" i="3"/>
  <c r="H259" i="3"/>
  <c r="J259" i="3"/>
  <c r="L259" i="3"/>
  <c r="F258" i="3"/>
  <c r="H258" i="3"/>
  <c r="J258" i="3"/>
  <c r="L258" i="3"/>
  <c r="F257" i="3"/>
  <c r="H257" i="3"/>
  <c r="J257" i="3"/>
  <c r="L257" i="3"/>
  <c r="F256" i="3"/>
  <c r="H256" i="3"/>
  <c r="J256" i="3"/>
  <c r="L256" i="3"/>
  <c r="F255" i="3"/>
  <c r="H255" i="3"/>
  <c r="J255" i="3"/>
  <c r="L255" i="3"/>
  <c r="F253" i="3"/>
  <c r="H253" i="3"/>
  <c r="J253" i="3"/>
  <c r="L253" i="3"/>
  <c r="F252" i="3"/>
  <c r="H252" i="3"/>
  <c r="J252" i="3"/>
  <c r="L252" i="3"/>
  <c r="F251" i="3"/>
  <c r="H251" i="3"/>
  <c r="J251" i="3"/>
  <c r="L251" i="3"/>
  <c r="D259" i="3"/>
  <c r="D258" i="3"/>
  <c r="D257" i="3"/>
  <c r="D256" i="3"/>
  <c r="D255" i="3"/>
  <c r="D253" i="3"/>
  <c r="D252" i="3"/>
  <c r="D251" i="3"/>
  <c r="F246" i="3"/>
  <c r="H246" i="3"/>
  <c r="J246" i="3"/>
  <c r="L246" i="3"/>
  <c r="F245" i="3"/>
  <c r="H245" i="3"/>
  <c r="J245" i="3"/>
  <c r="L245" i="3"/>
  <c r="F244" i="3"/>
  <c r="H244" i="3"/>
  <c r="J244" i="3"/>
  <c r="L244" i="3"/>
  <c r="F243" i="3"/>
  <c r="H243" i="3"/>
  <c r="J243" i="3"/>
  <c r="L243" i="3"/>
  <c r="F242" i="3"/>
  <c r="H242" i="3"/>
  <c r="J242" i="3"/>
  <c r="L242" i="3"/>
  <c r="F240" i="3"/>
  <c r="H240" i="3"/>
  <c r="J240" i="3"/>
  <c r="L240" i="3"/>
  <c r="F239" i="3"/>
  <c r="H239" i="3"/>
  <c r="J239" i="3"/>
  <c r="L239" i="3"/>
  <c r="F238" i="3"/>
  <c r="H238" i="3"/>
  <c r="J238" i="3"/>
  <c r="L238" i="3"/>
  <c r="F236" i="3"/>
  <c r="H236" i="3"/>
  <c r="J236" i="3"/>
  <c r="L236" i="3"/>
  <c r="D246" i="3"/>
  <c r="D245" i="3"/>
  <c r="D244" i="3"/>
  <c r="D243" i="3"/>
  <c r="D242" i="3"/>
  <c r="D240" i="3"/>
  <c r="D239" i="3"/>
  <c r="D238" i="3"/>
  <c r="D236" i="3" l="1"/>
  <c r="F229" i="3"/>
  <c r="H229" i="3"/>
  <c r="J229" i="3"/>
  <c r="L229" i="3"/>
  <c r="F228" i="3"/>
  <c r="H228" i="3"/>
  <c r="J228" i="3"/>
  <c r="L228" i="3"/>
  <c r="F227" i="3"/>
  <c r="H227" i="3"/>
  <c r="J227" i="3"/>
  <c r="L227" i="3"/>
  <c r="F226" i="3"/>
  <c r="H226" i="3"/>
  <c r="J226" i="3"/>
  <c r="L226" i="3"/>
  <c r="F225" i="3"/>
  <c r="H225" i="3"/>
  <c r="J225" i="3"/>
  <c r="L225" i="3"/>
  <c r="F223" i="3"/>
  <c r="H223" i="3"/>
  <c r="J223" i="3"/>
  <c r="L223" i="3"/>
  <c r="F222" i="3"/>
  <c r="H222" i="3"/>
  <c r="J222" i="3"/>
  <c r="L222" i="3"/>
  <c r="F221" i="3"/>
  <c r="H221" i="3"/>
  <c r="J221" i="3"/>
  <c r="L221" i="3"/>
  <c r="F219" i="3"/>
  <c r="H219" i="3"/>
  <c r="J219" i="3"/>
  <c r="L219" i="3"/>
  <c r="D229" i="3"/>
  <c r="D228" i="3"/>
  <c r="D227" i="3"/>
  <c r="D226" i="3"/>
  <c r="D225" i="3"/>
  <c r="D223" i="3"/>
  <c r="D222" i="3"/>
  <c r="D221" i="3"/>
  <c r="D219" i="3"/>
  <c r="F215" i="3"/>
  <c r="H215" i="3"/>
  <c r="J215" i="3"/>
  <c r="L215" i="3"/>
  <c r="F214" i="3"/>
  <c r="H214" i="3"/>
  <c r="J214" i="3"/>
  <c r="L214" i="3"/>
  <c r="F213" i="3"/>
  <c r="H213" i="3"/>
  <c r="J213" i="3"/>
  <c r="L213" i="3"/>
  <c r="F212" i="3"/>
  <c r="H212" i="3"/>
  <c r="J212" i="3"/>
  <c r="L212" i="3"/>
  <c r="F211" i="3"/>
  <c r="H211" i="3"/>
  <c r="J211" i="3"/>
  <c r="L211" i="3"/>
  <c r="F209" i="3"/>
  <c r="H209" i="3"/>
  <c r="J209" i="3"/>
  <c r="L209" i="3"/>
  <c r="F208" i="3"/>
  <c r="H208" i="3"/>
  <c r="J208" i="3"/>
  <c r="L208" i="3"/>
  <c r="F207" i="3"/>
  <c r="H207" i="3"/>
  <c r="J207" i="3"/>
  <c r="L207" i="3"/>
  <c r="F205" i="3"/>
  <c r="H205" i="3"/>
  <c r="J205" i="3"/>
  <c r="L205" i="3"/>
  <c r="D215" i="3"/>
  <c r="D214" i="3"/>
  <c r="D213" i="3"/>
  <c r="D212" i="3"/>
  <c r="D211" i="3"/>
  <c r="D209" i="3"/>
  <c r="D208" i="3"/>
  <c r="D207" i="3"/>
  <c r="D205" i="3"/>
  <c r="F191" i="3"/>
  <c r="H191" i="3"/>
  <c r="J191" i="3"/>
  <c r="L191" i="3"/>
  <c r="F190" i="3"/>
  <c r="H190" i="3"/>
  <c r="J190" i="3"/>
  <c r="L190" i="3"/>
  <c r="F189" i="3"/>
  <c r="H189" i="3"/>
  <c r="J189" i="3"/>
  <c r="L189" i="3"/>
  <c r="F188" i="3"/>
  <c r="H188" i="3"/>
  <c r="J188" i="3"/>
  <c r="L188" i="3"/>
  <c r="F187" i="3"/>
  <c r="H187" i="3"/>
  <c r="J187" i="3"/>
  <c r="L187" i="3"/>
  <c r="F185" i="3"/>
  <c r="H185" i="3"/>
  <c r="J185" i="3"/>
  <c r="L185" i="3"/>
  <c r="F184" i="3"/>
  <c r="H184" i="3"/>
  <c r="J184" i="3"/>
  <c r="L184" i="3"/>
  <c r="F183" i="3"/>
  <c r="H183" i="3"/>
  <c r="J183" i="3"/>
  <c r="L183" i="3"/>
  <c r="D191" i="3"/>
  <c r="D190" i="3"/>
  <c r="D189" i="3"/>
  <c r="D188" i="3"/>
  <c r="D187" i="3"/>
  <c r="D185" i="3"/>
  <c r="D184" i="3"/>
  <c r="D183" i="3"/>
  <c r="F178" i="3"/>
  <c r="H178" i="3"/>
  <c r="J178" i="3"/>
  <c r="L178" i="3"/>
  <c r="F177" i="3"/>
  <c r="H177" i="3"/>
  <c r="J177" i="3"/>
  <c r="L177" i="3"/>
  <c r="F176" i="3"/>
  <c r="H176" i="3"/>
  <c r="J176" i="3"/>
  <c r="L176" i="3"/>
  <c r="F175" i="3"/>
  <c r="H175" i="3"/>
  <c r="J175" i="3"/>
  <c r="L175" i="3"/>
  <c r="F174" i="3"/>
  <c r="H174" i="3"/>
  <c r="J174" i="3"/>
  <c r="L174" i="3"/>
  <c r="F172" i="3"/>
  <c r="H172" i="3"/>
  <c r="J172" i="3"/>
  <c r="L172" i="3"/>
  <c r="F171" i="3"/>
  <c r="H171" i="3"/>
  <c r="J171" i="3"/>
  <c r="L171" i="3"/>
  <c r="F170" i="3"/>
  <c r="H170" i="3"/>
  <c r="J170" i="3"/>
  <c r="L170" i="3"/>
  <c r="F168" i="3"/>
  <c r="H168" i="3"/>
  <c r="J168" i="3"/>
  <c r="L168" i="3"/>
  <c r="D178" i="3"/>
  <c r="D177" i="3"/>
  <c r="D176" i="3"/>
  <c r="D175" i="3"/>
  <c r="D174" i="3"/>
  <c r="D172" i="3"/>
  <c r="D171" i="3"/>
  <c r="D170" i="3"/>
  <c r="D168" i="3"/>
  <c r="F157" i="3"/>
  <c r="H157" i="3"/>
  <c r="J157" i="3"/>
  <c r="L157" i="3"/>
  <c r="F156" i="3"/>
  <c r="H156" i="3"/>
  <c r="J156" i="3"/>
  <c r="L156" i="3"/>
  <c r="F155" i="3"/>
  <c r="H155" i="3"/>
  <c r="J155" i="3"/>
  <c r="L155" i="3"/>
  <c r="F154" i="3"/>
  <c r="H154" i="3"/>
  <c r="J154" i="3"/>
  <c r="L154" i="3"/>
  <c r="F153" i="3"/>
  <c r="H153" i="3"/>
  <c r="J153" i="3"/>
  <c r="L153" i="3"/>
  <c r="F151" i="3"/>
  <c r="H151" i="3"/>
  <c r="J151" i="3"/>
  <c r="L151" i="3"/>
  <c r="F150" i="3"/>
  <c r="H150" i="3"/>
  <c r="J150" i="3"/>
  <c r="L150" i="3"/>
  <c r="F149" i="3"/>
  <c r="H149" i="3"/>
  <c r="J149" i="3"/>
  <c r="L149" i="3"/>
  <c r="F147" i="3"/>
  <c r="H147" i="3"/>
  <c r="J147" i="3"/>
  <c r="L147" i="3"/>
  <c r="D157" i="3"/>
  <c r="D156" i="3"/>
  <c r="D155" i="3"/>
  <c r="D154" i="3"/>
  <c r="D153" i="3"/>
  <c r="D151" i="3"/>
  <c r="D150" i="3"/>
  <c r="D149" i="3"/>
  <c r="D147" i="3"/>
  <c r="F141" i="3"/>
  <c r="H141" i="3"/>
  <c r="J141" i="3"/>
  <c r="L141" i="3"/>
  <c r="F140" i="3"/>
  <c r="H140" i="3"/>
  <c r="J140" i="3"/>
  <c r="L140" i="3"/>
  <c r="F139" i="3"/>
  <c r="H139" i="3"/>
  <c r="J139" i="3"/>
  <c r="L139" i="3"/>
  <c r="F138" i="3"/>
  <c r="H138" i="3"/>
  <c r="J138" i="3"/>
  <c r="L138" i="3"/>
  <c r="F137" i="3"/>
  <c r="H137" i="3"/>
  <c r="J137" i="3"/>
  <c r="L137" i="3"/>
  <c r="F135" i="3"/>
  <c r="H135" i="3"/>
  <c r="J135" i="3"/>
  <c r="L135" i="3"/>
  <c r="F134" i="3"/>
  <c r="H134" i="3"/>
  <c r="J134" i="3"/>
  <c r="L134" i="3"/>
  <c r="F133" i="3"/>
  <c r="H133" i="3"/>
  <c r="J133" i="3"/>
  <c r="L133" i="3"/>
  <c r="F131" i="3"/>
  <c r="H131" i="3"/>
  <c r="J131" i="3"/>
  <c r="L131" i="3"/>
  <c r="D141" i="3"/>
  <c r="D140" i="3"/>
  <c r="D139" i="3"/>
  <c r="D138" i="3"/>
  <c r="D137" i="3"/>
  <c r="D135" i="3"/>
  <c r="D134" i="3"/>
  <c r="D133" i="3"/>
  <c r="D131" i="3"/>
  <c r="F124" i="3"/>
  <c r="H124" i="3"/>
  <c r="J124" i="3"/>
  <c r="L124" i="3"/>
  <c r="F123" i="3"/>
  <c r="H123" i="3"/>
  <c r="J123" i="3"/>
  <c r="L123" i="3"/>
  <c r="F122" i="3"/>
  <c r="H122" i="3"/>
  <c r="J122" i="3"/>
  <c r="L122" i="3"/>
  <c r="F121" i="3"/>
  <c r="H121" i="3"/>
  <c r="J121" i="3"/>
  <c r="L121" i="3"/>
  <c r="F120" i="3"/>
  <c r="H120" i="3"/>
  <c r="J120" i="3"/>
  <c r="L120" i="3"/>
  <c r="F118" i="3"/>
  <c r="H118" i="3"/>
  <c r="J118" i="3"/>
  <c r="L118" i="3"/>
  <c r="F117" i="3"/>
  <c r="H117" i="3"/>
  <c r="J117" i="3"/>
  <c r="L117" i="3"/>
  <c r="F116" i="3"/>
  <c r="H116" i="3"/>
  <c r="J116" i="3"/>
  <c r="L116" i="3"/>
  <c r="F114" i="3"/>
  <c r="H114" i="3"/>
  <c r="J114" i="3"/>
  <c r="L114" i="3"/>
  <c r="D124" i="3"/>
  <c r="D123" i="3"/>
  <c r="D122" i="3"/>
  <c r="D121" i="3"/>
  <c r="D120" i="3"/>
  <c r="D118" i="3"/>
  <c r="D117" i="3"/>
  <c r="D116" i="3"/>
  <c r="D114" i="3"/>
  <c r="F106" i="3"/>
  <c r="H106" i="3"/>
  <c r="J106" i="3"/>
  <c r="L106" i="3"/>
  <c r="F105" i="3"/>
  <c r="H105" i="3"/>
  <c r="J105" i="3"/>
  <c r="L105" i="3"/>
  <c r="F104" i="3"/>
  <c r="H104" i="3"/>
  <c r="J104" i="3"/>
  <c r="L104" i="3"/>
  <c r="F103" i="3"/>
  <c r="H103" i="3"/>
  <c r="J103" i="3"/>
  <c r="L103" i="3"/>
  <c r="F102" i="3"/>
  <c r="H102" i="3"/>
  <c r="J102" i="3"/>
  <c r="L102" i="3"/>
  <c r="F100" i="3"/>
  <c r="H100" i="3"/>
  <c r="J100" i="3"/>
  <c r="L100" i="3"/>
  <c r="F99" i="3"/>
  <c r="H99" i="3"/>
  <c r="J99" i="3"/>
  <c r="L99" i="3"/>
  <c r="F98" i="3"/>
  <c r="H98" i="3"/>
  <c r="J98" i="3"/>
  <c r="L98" i="3"/>
  <c r="F96" i="3"/>
  <c r="H96" i="3"/>
  <c r="J96" i="3"/>
  <c r="L96" i="3"/>
  <c r="D106" i="3"/>
  <c r="D105" i="3"/>
  <c r="D104" i="3"/>
  <c r="D103" i="3"/>
  <c r="D102" i="3"/>
  <c r="D100" i="3"/>
  <c r="D99" i="3"/>
  <c r="D98" i="3"/>
  <c r="D96" i="3"/>
  <c r="F84" i="3"/>
  <c r="H84" i="3"/>
  <c r="J84" i="3"/>
  <c r="L84" i="3"/>
  <c r="F83" i="3"/>
  <c r="H83" i="3"/>
  <c r="J83" i="3"/>
  <c r="L83" i="3"/>
  <c r="F82" i="3"/>
  <c r="H82" i="3"/>
  <c r="J82" i="3"/>
  <c r="L82" i="3"/>
  <c r="F81" i="3"/>
  <c r="H81" i="3"/>
  <c r="J81" i="3"/>
  <c r="L81" i="3"/>
  <c r="F80" i="3"/>
  <c r="H80" i="3"/>
  <c r="J80" i="3"/>
  <c r="L80" i="3"/>
  <c r="F78" i="3"/>
  <c r="H78" i="3"/>
  <c r="J78" i="3"/>
  <c r="L78" i="3"/>
  <c r="F77" i="3"/>
  <c r="H77" i="3"/>
  <c r="J77" i="3"/>
  <c r="L77" i="3"/>
  <c r="F76" i="3"/>
  <c r="H76" i="3"/>
  <c r="J76" i="3"/>
  <c r="L76" i="3"/>
  <c r="F74" i="3"/>
  <c r="H74" i="3"/>
  <c r="J74" i="3"/>
  <c r="L74" i="3"/>
  <c r="D84" i="3"/>
  <c r="D83" i="3"/>
  <c r="D82" i="3"/>
  <c r="D81" i="3"/>
  <c r="D80" i="3"/>
  <c r="D78" i="3"/>
  <c r="D77" i="3"/>
  <c r="D76" i="3"/>
  <c r="D74" i="3"/>
  <c r="F65" i="3"/>
  <c r="H65" i="3"/>
  <c r="J65" i="3"/>
  <c r="L65" i="3"/>
  <c r="F64" i="3"/>
  <c r="H64" i="3"/>
  <c r="J64" i="3"/>
  <c r="L64" i="3"/>
  <c r="F63" i="3"/>
  <c r="H63" i="3"/>
  <c r="J63" i="3"/>
  <c r="L63" i="3"/>
  <c r="F62" i="3"/>
  <c r="H62" i="3"/>
  <c r="J62" i="3"/>
  <c r="L62" i="3"/>
  <c r="F61" i="3"/>
  <c r="H61" i="3"/>
  <c r="J61" i="3"/>
  <c r="L61" i="3"/>
  <c r="F59" i="3"/>
  <c r="H59" i="3"/>
  <c r="J59" i="3"/>
  <c r="L59" i="3"/>
  <c r="F58" i="3"/>
  <c r="H58" i="3"/>
  <c r="J58" i="3"/>
  <c r="L58" i="3"/>
  <c r="F57" i="3"/>
  <c r="H57" i="3"/>
  <c r="J57" i="3"/>
  <c r="L57" i="3"/>
  <c r="F55" i="3"/>
  <c r="H55" i="3"/>
  <c r="J55" i="3"/>
  <c r="L55" i="3"/>
  <c r="D65" i="3"/>
  <c r="D64" i="3"/>
  <c r="D63" i="3"/>
  <c r="D62" i="3"/>
  <c r="D61" i="3"/>
  <c r="D59" i="3"/>
  <c r="D58" i="3"/>
  <c r="D57" i="3"/>
  <c r="D55" i="3"/>
  <c r="F541" i="2"/>
  <c r="H541" i="2"/>
  <c r="J541" i="2"/>
  <c r="L541" i="2"/>
  <c r="F537" i="2"/>
  <c r="H537" i="2"/>
  <c r="J537" i="2"/>
  <c r="L537" i="2"/>
  <c r="F539" i="2"/>
  <c r="H539" i="2"/>
  <c r="J539" i="2"/>
  <c r="L539" i="2"/>
  <c r="F538" i="2"/>
  <c r="H538" i="2"/>
  <c r="J538" i="2"/>
  <c r="L538" i="2"/>
  <c r="F535" i="2"/>
  <c r="H535" i="2"/>
  <c r="J535" i="2"/>
  <c r="L535" i="2"/>
  <c r="F534" i="2"/>
  <c r="H534" i="2"/>
  <c r="J534" i="2"/>
  <c r="L534" i="2"/>
  <c r="F533" i="2"/>
  <c r="H533" i="2"/>
  <c r="J533" i="2"/>
  <c r="L533" i="2"/>
  <c r="F531" i="2"/>
  <c r="H531" i="2"/>
  <c r="J531" i="2"/>
  <c r="L531" i="2"/>
  <c r="D541" i="2"/>
  <c r="D539" i="2"/>
  <c r="D538" i="2"/>
  <c r="D537" i="2"/>
  <c r="D535" i="2"/>
  <c r="D534" i="2"/>
  <c r="D533" i="2"/>
  <c r="D531" i="2"/>
  <c r="F526" i="2"/>
  <c r="H526" i="2"/>
  <c r="J526" i="2"/>
  <c r="L526" i="2"/>
  <c r="F525" i="2"/>
  <c r="H525" i="2"/>
  <c r="J525" i="2"/>
  <c r="L525" i="2"/>
  <c r="F524" i="2"/>
  <c r="H524" i="2"/>
  <c r="J524" i="2"/>
  <c r="L524" i="2"/>
  <c r="F523" i="2"/>
  <c r="H523" i="2"/>
  <c r="J523" i="2"/>
  <c r="L523" i="2"/>
  <c r="F522" i="2"/>
  <c r="H522" i="2"/>
  <c r="J522" i="2"/>
  <c r="L522" i="2"/>
  <c r="F520" i="2"/>
  <c r="H520" i="2"/>
  <c r="J520" i="2"/>
  <c r="L520" i="2"/>
  <c r="F519" i="2"/>
  <c r="H519" i="2"/>
  <c r="J519" i="2"/>
  <c r="L519" i="2"/>
  <c r="M519" i="2"/>
  <c r="F518" i="2"/>
  <c r="H518" i="2"/>
  <c r="J518" i="2"/>
  <c r="L518" i="2"/>
  <c r="F516" i="2"/>
  <c r="H516" i="2"/>
  <c r="J516" i="2"/>
  <c r="L516" i="2"/>
  <c r="F512" i="2"/>
  <c r="H512" i="2"/>
  <c r="J512" i="2"/>
  <c r="L512" i="2"/>
  <c r="F508" i="2"/>
  <c r="H508" i="2"/>
  <c r="J508" i="2"/>
  <c r="L508" i="2"/>
  <c r="D526" i="2"/>
  <c r="D525" i="2"/>
  <c r="D524" i="2"/>
  <c r="D523" i="2"/>
  <c r="D522" i="2"/>
  <c r="D520" i="2"/>
  <c r="D519" i="2"/>
  <c r="D518" i="2"/>
  <c r="D516" i="2"/>
  <c r="F511" i="2"/>
  <c r="H511" i="2"/>
  <c r="J511" i="2"/>
  <c r="L511" i="2"/>
  <c r="F510" i="2"/>
  <c r="H510" i="2"/>
  <c r="J510" i="2"/>
  <c r="L510" i="2"/>
  <c r="F509" i="2"/>
  <c r="H509" i="2"/>
  <c r="J509" i="2"/>
  <c r="L509" i="2"/>
  <c r="F506" i="2"/>
  <c r="H506" i="2"/>
  <c r="J506" i="2"/>
  <c r="L506" i="2"/>
  <c r="F505" i="2"/>
  <c r="H505" i="2"/>
  <c r="J505" i="2"/>
  <c r="L505" i="2"/>
  <c r="F504" i="2"/>
  <c r="H504" i="2"/>
  <c r="J504" i="2"/>
  <c r="L504" i="2"/>
  <c r="D512" i="2"/>
  <c r="D511" i="2"/>
  <c r="D510" i="2"/>
  <c r="D506" i="2"/>
  <c r="D505" i="2"/>
  <c r="D504" i="2"/>
  <c r="D509" i="2"/>
  <c r="D508" i="2"/>
  <c r="F499" i="2"/>
  <c r="H499" i="2"/>
  <c r="J499" i="2"/>
  <c r="L499" i="2"/>
  <c r="F498" i="2"/>
  <c r="H498" i="2"/>
  <c r="J498" i="2"/>
  <c r="L498" i="2"/>
  <c r="F497" i="2"/>
  <c r="H497" i="2"/>
  <c r="J497" i="2"/>
  <c r="L497" i="2"/>
  <c r="F496" i="2"/>
  <c r="H496" i="2"/>
  <c r="J496" i="2"/>
  <c r="L496" i="2"/>
  <c r="F495" i="2"/>
  <c r="H495" i="2"/>
  <c r="J495" i="2"/>
  <c r="L495" i="2"/>
  <c r="F493" i="2"/>
  <c r="H493" i="2"/>
  <c r="J493" i="2"/>
  <c r="L493" i="2"/>
  <c r="F492" i="2"/>
  <c r="H492" i="2"/>
  <c r="J492" i="2"/>
  <c r="L492" i="2"/>
  <c r="F491" i="2"/>
  <c r="H491" i="2"/>
  <c r="J491" i="2"/>
  <c r="L491" i="2"/>
  <c r="D499" i="2"/>
  <c r="D498" i="2"/>
  <c r="D497" i="2"/>
  <c r="D496" i="2"/>
  <c r="D495" i="2"/>
  <c r="D493" i="2"/>
  <c r="D492" i="2"/>
  <c r="D491" i="2"/>
  <c r="F486" i="2"/>
  <c r="H486" i="2"/>
  <c r="J486" i="2"/>
  <c r="L486" i="2"/>
  <c r="F485" i="2"/>
  <c r="H485" i="2"/>
  <c r="J485" i="2"/>
  <c r="L485" i="2"/>
  <c r="F484" i="2"/>
  <c r="H484" i="2"/>
  <c r="J484" i="2"/>
  <c r="L484" i="2"/>
  <c r="F483" i="2"/>
  <c r="H483" i="2"/>
  <c r="J483" i="2"/>
  <c r="L483" i="2"/>
  <c r="F482" i="2"/>
  <c r="H482" i="2"/>
  <c r="J482" i="2"/>
  <c r="L482" i="2"/>
  <c r="F480" i="2"/>
  <c r="H480" i="2"/>
  <c r="J480" i="2"/>
  <c r="L480" i="2"/>
  <c r="F479" i="2"/>
  <c r="H479" i="2"/>
  <c r="J479" i="2"/>
  <c r="L479" i="2"/>
  <c r="F478" i="2"/>
  <c r="H478" i="2"/>
  <c r="J478" i="2"/>
  <c r="L478" i="2"/>
  <c r="D486" i="2"/>
  <c r="D485" i="2"/>
  <c r="D484" i="2"/>
  <c r="D483" i="2"/>
  <c r="D482" i="2"/>
  <c r="D480" i="2"/>
  <c r="D479" i="2"/>
  <c r="D478" i="2"/>
  <c r="F473" i="2"/>
  <c r="H473" i="2"/>
  <c r="J473" i="2"/>
  <c r="L473" i="2"/>
  <c r="F472" i="2"/>
  <c r="H472" i="2"/>
  <c r="J472" i="2"/>
  <c r="L472" i="2"/>
  <c r="F471" i="2"/>
  <c r="H471" i="2"/>
  <c r="J471" i="2"/>
  <c r="L471" i="2"/>
  <c r="F470" i="2"/>
  <c r="H470" i="2"/>
  <c r="J470" i="2"/>
  <c r="L470" i="2"/>
  <c r="F469" i="2"/>
  <c r="H469" i="2"/>
  <c r="J469" i="2"/>
  <c r="L469" i="2"/>
  <c r="F467" i="2"/>
  <c r="H467" i="2"/>
  <c r="J467" i="2"/>
  <c r="L467" i="2"/>
  <c r="F466" i="2"/>
  <c r="H466" i="2"/>
  <c r="J466" i="2"/>
  <c r="L466" i="2"/>
  <c r="F465" i="2"/>
  <c r="H465" i="2"/>
  <c r="J465" i="2"/>
  <c r="L465" i="2"/>
  <c r="F463" i="2"/>
  <c r="H463" i="2"/>
  <c r="J463" i="2"/>
  <c r="L463" i="2"/>
  <c r="D473" i="2"/>
  <c r="D472" i="2"/>
  <c r="D471" i="2"/>
  <c r="D470" i="2"/>
  <c r="D469" i="2"/>
  <c r="D467" i="2"/>
  <c r="D466" i="2"/>
  <c r="D465" i="2"/>
  <c r="D463" i="2"/>
  <c r="F458" i="2"/>
  <c r="H458" i="2"/>
  <c r="J458" i="2"/>
  <c r="L458" i="2"/>
  <c r="F457" i="2"/>
  <c r="H457" i="2"/>
  <c r="J457" i="2"/>
  <c r="L457" i="2"/>
  <c r="F456" i="2"/>
  <c r="H456" i="2"/>
  <c r="J456" i="2"/>
  <c r="L456" i="2"/>
  <c r="F455" i="2"/>
  <c r="H455" i="2"/>
  <c r="J455" i="2"/>
  <c r="L455" i="2"/>
  <c r="F454" i="2"/>
  <c r="H454" i="2"/>
  <c r="J454" i="2"/>
  <c r="L454" i="2"/>
  <c r="F452" i="2"/>
  <c r="H452" i="2"/>
  <c r="J452" i="2"/>
  <c r="L452" i="2"/>
  <c r="F451" i="2"/>
  <c r="H451" i="2"/>
  <c r="J451" i="2"/>
  <c r="L451" i="2"/>
  <c r="F450" i="2"/>
  <c r="H450" i="2"/>
  <c r="J450" i="2"/>
  <c r="L450" i="2"/>
  <c r="F448" i="2"/>
  <c r="H448" i="2"/>
  <c r="J448" i="2"/>
  <c r="L448" i="2"/>
  <c r="D458" i="2"/>
  <c r="D457" i="2"/>
  <c r="D456" i="2"/>
  <c r="D455" i="2"/>
  <c r="D454" i="2"/>
  <c r="D452" i="2"/>
  <c r="D451" i="2"/>
  <c r="D450" i="2"/>
  <c r="D448" i="2"/>
  <c r="F444" i="2"/>
  <c r="H444" i="2"/>
  <c r="J444" i="2"/>
  <c r="L444" i="2"/>
  <c r="F443" i="2"/>
  <c r="H443" i="2"/>
  <c r="J443" i="2"/>
  <c r="L443" i="2"/>
  <c r="F442" i="2"/>
  <c r="H442" i="2"/>
  <c r="J442" i="2"/>
  <c r="L442" i="2"/>
  <c r="F441" i="2"/>
  <c r="H441" i="2"/>
  <c r="J441" i="2"/>
  <c r="L441" i="2"/>
  <c r="F440" i="2"/>
  <c r="H440" i="2"/>
  <c r="J440" i="2"/>
  <c r="L440" i="2"/>
  <c r="F438" i="2"/>
  <c r="H438" i="2"/>
  <c r="J438" i="2"/>
  <c r="L438" i="2"/>
  <c r="F437" i="2"/>
  <c r="H437" i="2"/>
  <c r="J437" i="2"/>
  <c r="L437" i="2"/>
  <c r="F436" i="2"/>
  <c r="H436" i="2"/>
  <c r="J436" i="2"/>
  <c r="L436" i="2"/>
  <c r="F434" i="2"/>
  <c r="H434" i="2"/>
  <c r="J434" i="2"/>
  <c r="L434" i="2"/>
  <c r="F429" i="2"/>
  <c r="H429" i="2"/>
  <c r="J429" i="2"/>
  <c r="L429" i="2"/>
  <c r="D444" i="2"/>
  <c r="D443" i="2"/>
  <c r="D442" i="2"/>
  <c r="D441" i="2"/>
  <c r="D440" i="2"/>
  <c r="D438" i="2"/>
  <c r="D437" i="2"/>
  <c r="D436" i="2"/>
  <c r="D434" i="2"/>
  <c r="F430" i="2"/>
  <c r="H430" i="2"/>
  <c r="J430" i="2"/>
  <c r="L430" i="2"/>
  <c r="F428" i="2"/>
  <c r="H428" i="2"/>
  <c r="J428" i="2"/>
  <c r="L428" i="2"/>
  <c r="F427" i="2"/>
  <c r="H427" i="2"/>
  <c r="J427" i="2"/>
  <c r="L427" i="2"/>
  <c r="F426" i="2"/>
  <c r="H426" i="2"/>
  <c r="J426" i="2"/>
  <c r="L426" i="2"/>
  <c r="F424" i="2"/>
  <c r="H424" i="2"/>
  <c r="J424" i="2"/>
  <c r="L424" i="2"/>
  <c r="F423" i="2"/>
  <c r="H423" i="2"/>
  <c r="J423" i="2"/>
  <c r="L423" i="2"/>
  <c r="F422" i="2"/>
  <c r="H422" i="2"/>
  <c r="J422" i="2"/>
  <c r="L422" i="2"/>
  <c r="D430" i="2"/>
  <c r="D429" i="2"/>
  <c r="D428" i="2"/>
  <c r="D427" i="2"/>
  <c r="D426" i="2"/>
  <c r="D424" i="2"/>
  <c r="D423" i="2"/>
  <c r="D422" i="2"/>
  <c r="F417" i="2" l="1"/>
  <c r="H417" i="2"/>
  <c r="J417" i="2"/>
  <c r="L417" i="2"/>
  <c r="F416" i="2"/>
  <c r="H416" i="2"/>
  <c r="J416" i="2"/>
  <c r="L416" i="2"/>
  <c r="F415" i="2"/>
  <c r="H415" i="2"/>
  <c r="J415" i="2"/>
  <c r="L415" i="2"/>
  <c r="F414" i="2"/>
  <c r="H414" i="2"/>
  <c r="J414" i="2"/>
  <c r="L414" i="2"/>
  <c r="F413" i="2"/>
  <c r="H413" i="2"/>
  <c r="J413" i="2"/>
  <c r="L413" i="2"/>
  <c r="F411" i="2"/>
  <c r="H411" i="2"/>
  <c r="J411" i="2"/>
  <c r="L411" i="2"/>
  <c r="F410" i="2"/>
  <c r="H410" i="2"/>
  <c r="J410" i="2"/>
  <c r="L410" i="2"/>
  <c r="F409" i="2"/>
  <c r="H409" i="2"/>
  <c r="J409" i="2"/>
  <c r="L409" i="2"/>
  <c r="D415" i="2"/>
  <c r="F407" i="2"/>
  <c r="H407" i="2"/>
  <c r="J407" i="2"/>
  <c r="L407" i="2"/>
  <c r="D417" i="2"/>
  <c r="D416" i="2"/>
  <c r="D414" i="2"/>
  <c r="D413" i="2"/>
  <c r="D411" i="2"/>
  <c r="D410" i="2"/>
  <c r="D409" i="2"/>
  <c r="D407" i="2"/>
  <c r="F400" i="2"/>
  <c r="H400" i="2"/>
  <c r="J400" i="2"/>
  <c r="L400" i="2"/>
  <c r="F399" i="2"/>
  <c r="H399" i="2"/>
  <c r="J399" i="2"/>
  <c r="L399" i="2"/>
  <c r="F398" i="2"/>
  <c r="H398" i="2"/>
  <c r="J398" i="2"/>
  <c r="L398" i="2"/>
  <c r="F397" i="2"/>
  <c r="H397" i="2"/>
  <c r="J397" i="2"/>
  <c r="L397" i="2"/>
  <c r="F396" i="2"/>
  <c r="H396" i="2"/>
  <c r="J396" i="2"/>
  <c r="L396" i="2"/>
  <c r="F394" i="2"/>
  <c r="H394" i="2"/>
  <c r="J394" i="2"/>
  <c r="L394" i="2"/>
  <c r="F393" i="2"/>
  <c r="H393" i="2"/>
  <c r="J393" i="2"/>
  <c r="L393" i="2"/>
  <c r="F392" i="2"/>
  <c r="H392" i="2"/>
  <c r="J392" i="2"/>
  <c r="L392" i="2"/>
  <c r="F390" i="2"/>
  <c r="H390" i="2"/>
  <c r="J390" i="2"/>
  <c r="L390" i="2"/>
  <c r="D400" i="2"/>
  <c r="D399" i="2"/>
  <c r="D398" i="2"/>
  <c r="D397" i="2"/>
  <c r="D396" i="2"/>
  <c r="D394" i="2"/>
  <c r="D393" i="2"/>
  <c r="D392" i="2"/>
  <c r="D390" i="2"/>
  <c r="F386" i="2"/>
  <c r="H386" i="2"/>
  <c r="J386" i="2"/>
  <c r="L386" i="2"/>
  <c r="F385" i="2"/>
  <c r="H385" i="2"/>
  <c r="J385" i="2"/>
  <c r="L385" i="2"/>
  <c r="F384" i="2"/>
  <c r="H384" i="2"/>
  <c r="J384" i="2"/>
  <c r="L384" i="2"/>
  <c r="F383" i="2"/>
  <c r="H383" i="2"/>
  <c r="J383" i="2"/>
  <c r="L383" i="2"/>
  <c r="F382" i="2"/>
  <c r="H382" i="2"/>
  <c r="J382" i="2"/>
  <c r="L382" i="2"/>
  <c r="F380" i="2"/>
  <c r="H380" i="2"/>
  <c r="J380" i="2"/>
  <c r="L380" i="2"/>
  <c r="F379" i="2"/>
  <c r="H379" i="2"/>
  <c r="J379" i="2"/>
  <c r="L379" i="2"/>
  <c r="F378" i="2"/>
  <c r="H378" i="2"/>
  <c r="J378" i="2"/>
  <c r="L378" i="2"/>
  <c r="F376" i="2"/>
  <c r="H376" i="2"/>
  <c r="J376" i="2"/>
  <c r="L376" i="2"/>
  <c r="D386" i="2"/>
  <c r="D385" i="2"/>
  <c r="D384" i="2"/>
  <c r="D383" i="2"/>
  <c r="D382" i="2"/>
  <c r="D380" i="2"/>
  <c r="D379" i="2"/>
  <c r="D378" i="2"/>
  <c r="D376" i="2"/>
  <c r="F356" i="2"/>
  <c r="H356" i="2"/>
  <c r="J356" i="2"/>
  <c r="L356" i="2"/>
  <c r="F355" i="2"/>
  <c r="H355" i="2"/>
  <c r="J355" i="2"/>
  <c r="L355" i="2"/>
  <c r="F354" i="2"/>
  <c r="H354" i="2"/>
  <c r="J354" i="2"/>
  <c r="L354" i="2"/>
  <c r="F353" i="2"/>
  <c r="H353" i="2"/>
  <c r="J353" i="2"/>
  <c r="L353" i="2"/>
  <c r="F352" i="2"/>
  <c r="H352" i="2"/>
  <c r="J352" i="2"/>
  <c r="L352" i="2"/>
  <c r="F350" i="2"/>
  <c r="H350" i="2"/>
  <c r="J350" i="2"/>
  <c r="L350" i="2"/>
  <c r="F349" i="2"/>
  <c r="H349" i="2"/>
  <c r="J349" i="2"/>
  <c r="L349" i="2"/>
  <c r="F348" i="2"/>
  <c r="H348" i="2"/>
  <c r="J348" i="2"/>
  <c r="L348" i="2"/>
  <c r="F346" i="2"/>
  <c r="H346" i="2"/>
  <c r="J346" i="2"/>
  <c r="L346" i="2"/>
  <c r="D356" i="2"/>
  <c r="D355" i="2"/>
  <c r="D354" i="2"/>
  <c r="D353" i="2"/>
  <c r="D352" i="2"/>
  <c r="D350" i="2"/>
  <c r="D349" i="2"/>
  <c r="D348" i="2"/>
  <c r="D346" i="2"/>
  <c r="F341" i="2"/>
  <c r="H341" i="2"/>
  <c r="J341" i="2"/>
  <c r="L341" i="2"/>
  <c r="F340" i="2"/>
  <c r="H340" i="2"/>
  <c r="J340" i="2"/>
  <c r="L340" i="2"/>
  <c r="F339" i="2"/>
  <c r="H339" i="2"/>
  <c r="J339" i="2"/>
  <c r="L339" i="2"/>
  <c r="F338" i="2"/>
  <c r="H338" i="2"/>
  <c r="J338" i="2"/>
  <c r="L338" i="2"/>
  <c r="F337" i="2"/>
  <c r="H337" i="2"/>
  <c r="J337" i="2"/>
  <c r="L337" i="2"/>
  <c r="F335" i="2"/>
  <c r="H335" i="2"/>
  <c r="J335" i="2"/>
  <c r="L335" i="2"/>
  <c r="F334" i="2"/>
  <c r="H334" i="2"/>
  <c r="J334" i="2"/>
  <c r="L334" i="2"/>
  <c r="F333" i="2"/>
  <c r="H333" i="2"/>
  <c r="J333" i="2"/>
  <c r="L333" i="2"/>
  <c r="F331" i="2"/>
  <c r="H331" i="2"/>
  <c r="J331" i="2"/>
  <c r="L331" i="2"/>
  <c r="D341" i="2"/>
  <c r="D340" i="2"/>
  <c r="D339" i="2"/>
  <c r="D338" i="2"/>
  <c r="D337" i="2"/>
  <c r="D335" i="2"/>
  <c r="D334" i="2"/>
  <c r="D333" i="2"/>
  <c r="D331" i="2"/>
  <c r="F325" i="2"/>
  <c r="H325" i="2"/>
  <c r="J325" i="2"/>
  <c r="L325" i="2"/>
  <c r="F324" i="2"/>
  <c r="H324" i="2"/>
  <c r="J324" i="2"/>
  <c r="L324" i="2"/>
  <c r="F323" i="2"/>
  <c r="H323" i="2"/>
  <c r="J323" i="2"/>
  <c r="L323" i="2"/>
  <c r="F322" i="2"/>
  <c r="H322" i="2"/>
  <c r="J322" i="2"/>
  <c r="L322" i="2"/>
  <c r="F321" i="2"/>
  <c r="H321" i="2"/>
  <c r="J321" i="2"/>
  <c r="L321" i="2"/>
  <c r="F319" i="2"/>
  <c r="H319" i="2"/>
  <c r="J319" i="2"/>
  <c r="L319" i="2"/>
  <c r="F318" i="2"/>
  <c r="H318" i="2"/>
  <c r="J318" i="2"/>
  <c r="L318" i="2"/>
  <c r="F317" i="2"/>
  <c r="H317" i="2"/>
  <c r="J317" i="2"/>
  <c r="L317" i="2"/>
  <c r="F315" i="2"/>
  <c r="H315" i="2"/>
  <c r="J315" i="2"/>
  <c r="L315" i="2"/>
  <c r="D325" i="2"/>
  <c r="D324" i="2"/>
  <c r="D323" i="2"/>
  <c r="D322" i="2"/>
  <c r="D321" i="2"/>
  <c r="D319" i="2"/>
  <c r="D318" i="2"/>
  <c r="D317" i="2"/>
  <c r="D315" i="2"/>
  <c r="F310" i="2"/>
  <c r="H310" i="2"/>
  <c r="J310" i="2"/>
  <c r="L310" i="2"/>
  <c r="F309" i="2"/>
  <c r="H309" i="2"/>
  <c r="J309" i="2"/>
  <c r="L309" i="2"/>
  <c r="F308" i="2"/>
  <c r="H308" i="2"/>
  <c r="J308" i="2"/>
  <c r="L308" i="2"/>
  <c r="F307" i="2"/>
  <c r="H307" i="2"/>
  <c r="J307" i="2"/>
  <c r="L307" i="2"/>
  <c r="F306" i="2"/>
  <c r="H306" i="2"/>
  <c r="J306" i="2"/>
  <c r="L306" i="2"/>
  <c r="F304" i="2"/>
  <c r="H304" i="2"/>
  <c r="J304" i="2"/>
  <c r="L304" i="2"/>
  <c r="F303" i="2"/>
  <c r="H303" i="2"/>
  <c r="J303" i="2"/>
  <c r="L303" i="2"/>
  <c r="F302" i="2"/>
  <c r="H302" i="2"/>
  <c r="J302" i="2"/>
  <c r="L302" i="2"/>
  <c r="F300" i="2"/>
  <c r="H300" i="2"/>
  <c r="J300" i="2"/>
  <c r="L300" i="2"/>
  <c r="D310" i="2"/>
  <c r="D309" i="2"/>
  <c r="D308" i="2"/>
  <c r="D307" i="2"/>
  <c r="D306" i="2"/>
  <c r="D304" i="2"/>
  <c r="D303" i="2"/>
  <c r="D302" i="2"/>
  <c r="D300" i="2"/>
  <c r="F287" i="2"/>
  <c r="H287" i="2"/>
  <c r="J287" i="2"/>
  <c r="J295" i="2" s="1"/>
  <c r="L287" i="2"/>
  <c r="D287" i="2"/>
  <c r="F295" i="2"/>
  <c r="H295" i="2"/>
  <c r="L295" i="2"/>
  <c r="F294" i="2"/>
  <c r="H294" i="2"/>
  <c r="J294" i="2"/>
  <c r="L294" i="2"/>
  <c r="F293" i="2"/>
  <c r="H293" i="2"/>
  <c r="J293" i="2"/>
  <c r="L293" i="2"/>
  <c r="F292" i="2"/>
  <c r="H292" i="2"/>
  <c r="J292" i="2"/>
  <c r="L292" i="2"/>
  <c r="F291" i="2"/>
  <c r="H291" i="2"/>
  <c r="J291" i="2"/>
  <c r="L291" i="2"/>
  <c r="F289" i="2"/>
  <c r="H289" i="2"/>
  <c r="J289" i="2"/>
  <c r="L289" i="2"/>
  <c r="F288" i="2"/>
  <c r="H288" i="2"/>
  <c r="J288" i="2"/>
  <c r="L288" i="2"/>
  <c r="D295" i="2"/>
  <c r="D294" i="2"/>
  <c r="D293" i="2"/>
  <c r="D292" i="2"/>
  <c r="D291" i="2"/>
  <c r="D289" i="2"/>
  <c r="D288" i="2"/>
  <c r="F282" i="2"/>
  <c r="H282" i="2"/>
  <c r="J282" i="2"/>
  <c r="L282" i="2"/>
  <c r="F281" i="2"/>
  <c r="H281" i="2"/>
  <c r="J281" i="2"/>
  <c r="L281" i="2"/>
  <c r="F280" i="2"/>
  <c r="H280" i="2"/>
  <c r="J280" i="2"/>
  <c r="L280" i="2"/>
  <c r="F279" i="2"/>
  <c r="H279" i="2"/>
  <c r="J279" i="2"/>
  <c r="L279" i="2"/>
  <c r="F278" i="2"/>
  <c r="H278" i="2"/>
  <c r="J278" i="2"/>
  <c r="L278" i="2"/>
  <c r="F276" i="2"/>
  <c r="H276" i="2"/>
  <c r="J276" i="2"/>
  <c r="L276" i="2"/>
  <c r="F275" i="2"/>
  <c r="H275" i="2"/>
  <c r="J275" i="2"/>
  <c r="L275" i="2"/>
  <c r="F274" i="2"/>
  <c r="H274" i="2"/>
  <c r="J274" i="2"/>
  <c r="L274" i="2"/>
  <c r="F272" i="2"/>
  <c r="H272" i="2"/>
  <c r="J272" i="2"/>
  <c r="L272" i="2"/>
  <c r="D282" i="2"/>
  <c r="D281" i="2"/>
  <c r="D280" i="2"/>
  <c r="D279" i="2"/>
  <c r="D278" i="2"/>
  <c r="D276" i="2"/>
  <c r="D275" i="2"/>
  <c r="D274" i="2"/>
  <c r="D272" i="2"/>
  <c r="F263" i="2" l="1"/>
  <c r="H263" i="2"/>
  <c r="J263" i="2"/>
  <c r="L263" i="2"/>
  <c r="F262" i="2"/>
  <c r="H262" i="2"/>
  <c r="J262" i="2"/>
  <c r="L262" i="2"/>
  <c r="F259" i="2"/>
  <c r="H259" i="2"/>
  <c r="J259" i="2"/>
  <c r="L259" i="2"/>
  <c r="F261" i="2"/>
  <c r="H261" i="2"/>
  <c r="J261" i="2"/>
  <c r="L261" i="2"/>
  <c r="F260" i="2"/>
  <c r="H260" i="2"/>
  <c r="J260" i="2"/>
  <c r="L260" i="2"/>
  <c r="F257" i="2"/>
  <c r="H257" i="2"/>
  <c r="J257" i="2"/>
  <c r="L257" i="2"/>
  <c r="F256" i="2"/>
  <c r="H256" i="2"/>
  <c r="J256" i="2"/>
  <c r="L256" i="2"/>
  <c r="F255" i="2"/>
  <c r="H255" i="2"/>
  <c r="J255" i="2"/>
  <c r="L255" i="2"/>
  <c r="F253" i="2"/>
  <c r="H253" i="2"/>
  <c r="J253" i="2"/>
  <c r="L253" i="2"/>
  <c r="D263" i="2"/>
  <c r="D262" i="2"/>
  <c r="D261" i="2"/>
  <c r="D260" i="2"/>
  <c r="D259" i="2"/>
  <c r="D257" i="2"/>
  <c r="D256" i="2"/>
  <c r="D255" i="2"/>
  <c r="D253" i="2"/>
  <c r="F249" i="2"/>
  <c r="H249" i="2"/>
  <c r="J249" i="2"/>
  <c r="L249" i="2"/>
  <c r="F248" i="2"/>
  <c r="H248" i="2"/>
  <c r="J248" i="2"/>
  <c r="L248" i="2"/>
  <c r="F247" i="2"/>
  <c r="H247" i="2"/>
  <c r="J247" i="2"/>
  <c r="L247" i="2"/>
  <c r="F246" i="2"/>
  <c r="H246" i="2"/>
  <c r="J246" i="2"/>
  <c r="L246" i="2"/>
  <c r="F245" i="2"/>
  <c r="H245" i="2"/>
  <c r="J245" i="2"/>
  <c r="L245" i="2"/>
  <c r="F243" i="2"/>
  <c r="H243" i="2"/>
  <c r="J243" i="2"/>
  <c r="L243" i="2"/>
  <c r="F242" i="2"/>
  <c r="H242" i="2"/>
  <c r="J242" i="2"/>
  <c r="L242" i="2"/>
  <c r="F241" i="2"/>
  <c r="H241" i="2"/>
  <c r="J241" i="2"/>
  <c r="L241" i="2"/>
  <c r="F239" i="2"/>
  <c r="H239" i="2"/>
  <c r="J239" i="2"/>
  <c r="L239" i="2"/>
  <c r="D249" i="2"/>
  <c r="D248" i="2"/>
  <c r="D247" i="2"/>
  <c r="D246" i="2"/>
  <c r="D245" i="2"/>
  <c r="D243" i="2"/>
  <c r="D242" i="2"/>
  <c r="D241" i="2"/>
  <c r="D239" i="2"/>
  <c r="F233" i="2"/>
  <c r="H233" i="2"/>
  <c r="J233" i="2"/>
  <c r="L233" i="2"/>
  <c r="F232" i="2"/>
  <c r="H232" i="2"/>
  <c r="J232" i="2"/>
  <c r="L232" i="2"/>
  <c r="F231" i="2"/>
  <c r="H231" i="2"/>
  <c r="J231" i="2"/>
  <c r="L231" i="2"/>
  <c r="F230" i="2"/>
  <c r="H230" i="2"/>
  <c r="J230" i="2"/>
  <c r="L230" i="2"/>
  <c r="F229" i="2"/>
  <c r="H229" i="2"/>
  <c r="J229" i="2"/>
  <c r="L229" i="2"/>
  <c r="F227" i="2"/>
  <c r="H227" i="2"/>
  <c r="J227" i="2"/>
  <c r="L227" i="2"/>
  <c r="F226" i="2"/>
  <c r="H226" i="2"/>
  <c r="J226" i="2"/>
  <c r="L226" i="2"/>
  <c r="F225" i="2"/>
  <c r="H225" i="2"/>
  <c r="J225" i="2"/>
  <c r="L225" i="2"/>
  <c r="F223" i="2"/>
  <c r="H223" i="2"/>
  <c r="J223" i="2"/>
  <c r="L223" i="2"/>
  <c r="D233" i="2"/>
  <c r="D232" i="2"/>
  <c r="D231" i="2"/>
  <c r="D230" i="2"/>
  <c r="D229" i="2"/>
  <c r="D227" i="2"/>
  <c r="D226" i="2"/>
  <c r="D225" i="2"/>
  <c r="D223" i="2"/>
  <c r="F212" i="2"/>
  <c r="H212" i="2"/>
  <c r="J212" i="2"/>
  <c r="L212" i="2"/>
  <c r="F211" i="2"/>
  <c r="H211" i="2"/>
  <c r="J211" i="2"/>
  <c r="L211" i="2"/>
  <c r="F210" i="2"/>
  <c r="H210" i="2"/>
  <c r="J210" i="2"/>
  <c r="L210" i="2"/>
  <c r="F209" i="2"/>
  <c r="H209" i="2"/>
  <c r="J209" i="2"/>
  <c r="L209" i="2"/>
  <c r="F208" i="2"/>
  <c r="H208" i="2"/>
  <c r="J208" i="2"/>
  <c r="L208" i="2"/>
  <c r="F206" i="2"/>
  <c r="H206" i="2"/>
  <c r="J206" i="2"/>
  <c r="L206" i="2"/>
  <c r="F205" i="2"/>
  <c r="H205" i="2"/>
  <c r="J205" i="2"/>
  <c r="L205" i="2"/>
  <c r="F204" i="2"/>
  <c r="H204" i="2"/>
  <c r="J204" i="2"/>
  <c r="L204" i="2"/>
  <c r="F202" i="2"/>
  <c r="H202" i="2"/>
  <c r="J202" i="2"/>
  <c r="L202" i="2"/>
  <c r="D212" i="2"/>
  <c r="D211" i="2"/>
  <c r="D210" i="2"/>
  <c r="D209" i="2"/>
  <c r="D208" i="2"/>
  <c r="D206" i="2"/>
  <c r="D205" i="2"/>
  <c r="D204" i="2"/>
  <c r="D202" i="2"/>
  <c r="F194" i="2"/>
  <c r="H194" i="2"/>
  <c r="J194" i="2"/>
  <c r="L194" i="2"/>
  <c r="F193" i="2"/>
  <c r="H193" i="2"/>
  <c r="J193" i="2"/>
  <c r="L193" i="2"/>
  <c r="F192" i="2"/>
  <c r="H192" i="2"/>
  <c r="J192" i="2"/>
  <c r="L192" i="2"/>
  <c r="F191" i="2"/>
  <c r="H191" i="2"/>
  <c r="J191" i="2"/>
  <c r="L191" i="2"/>
  <c r="F190" i="2"/>
  <c r="H190" i="2"/>
  <c r="J190" i="2"/>
  <c r="L190" i="2"/>
  <c r="F188" i="2"/>
  <c r="H188" i="2"/>
  <c r="J188" i="2"/>
  <c r="L188" i="2"/>
  <c r="F187" i="2"/>
  <c r="H187" i="2"/>
  <c r="J187" i="2"/>
  <c r="L187" i="2"/>
  <c r="F186" i="2"/>
  <c r="H186" i="2"/>
  <c r="J186" i="2"/>
  <c r="L186" i="2"/>
  <c r="F184" i="2"/>
  <c r="H184" i="2"/>
  <c r="J184" i="2"/>
  <c r="L184" i="2"/>
  <c r="D194" i="2"/>
  <c r="D193" i="2"/>
  <c r="D192" i="2"/>
  <c r="D191" i="2"/>
  <c r="D190" i="2"/>
  <c r="D188" i="2"/>
  <c r="D187" i="2"/>
  <c r="D186" i="2"/>
  <c r="D184" i="2"/>
  <c r="F177" i="2"/>
  <c r="H177" i="2"/>
  <c r="J177" i="2"/>
  <c r="L177" i="2"/>
  <c r="F176" i="2"/>
  <c r="H176" i="2"/>
  <c r="J176" i="2"/>
  <c r="L176" i="2"/>
  <c r="F175" i="2"/>
  <c r="H175" i="2"/>
  <c r="J175" i="2"/>
  <c r="L175" i="2"/>
  <c r="F174" i="2"/>
  <c r="H174" i="2"/>
  <c r="J174" i="2"/>
  <c r="L174" i="2"/>
  <c r="F173" i="2"/>
  <c r="H173" i="2"/>
  <c r="J173" i="2"/>
  <c r="L173" i="2"/>
  <c r="F171" i="2"/>
  <c r="H171" i="2"/>
  <c r="J171" i="2"/>
  <c r="L171" i="2"/>
  <c r="F170" i="2"/>
  <c r="H170" i="2"/>
  <c r="J170" i="2"/>
  <c r="L170" i="2"/>
  <c r="F169" i="2"/>
  <c r="H169" i="2"/>
  <c r="J169" i="2"/>
  <c r="L169" i="2"/>
  <c r="F167" i="2"/>
  <c r="H167" i="2"/>
  <c r="J167" i="2"/>
  <c r="L167" i="2"/>
  <c r="D177" i="2"/>
  <c r="D176" i="2"/>
  <c r="D175" i="2"/>
  <c r="D174" i="2"/>
  <c r="D173" i="2"/>
  <c r="D171" i="2"/>
  <c r="D170" i="2"/>
  <c r="D169" i="2"/>
  <c r="D167" i="2"/>
  <c r="F158" i="2"/>
  <c r="H158" i="2"/>
  <c r="J158" i="2"/>
  <c r="L158" i="2"/>
  <c r="F157" i="2"/>
  <c r="H157" i="2"/>
  <c r="J157" i="2"/>
  <c r="L157" i="2"/>
  <c r="F156" i="2"/>
  <c r="H156" i="2"/>
  <c r="J156" i="2"/>
  <c r="L156" i="2"/>
  <c r="F155" i="2"/>
  <c r="H155" i="2"/>
  <c r="J155" i="2"/>
  <c r="L155" i="2"/>
  <c r="F154" i="2"/>
  <c r="H154" i="2"/>
  <c r="J154" i="2"/>
  <c r="L154" i="2"/>
  <c r="F152" i="2"/>
  <c r="H152" i="2"/>
  <c r="J152" i="2"/>
  <c r="L152" i="2"/>
  <c r="F151" i="2"/>
  <c r="H151" i="2"/>
  <c r="J151" i="2"/>
  <c r="L151" i="2"/>
  <c r="F150" i="2"/>
  <c r="H150" i="2"/>
  <c r="J150" i="2"/>
  <c r="L150" i="2"/>
  <c r="F148" i="2"/>
  <c r="H148" i="2"/>
  <c r="J148" i="2"/>
  <c r="L148" i="2"/>
  <c r="D158" i="2"/>
  <c r="D157" i="2"/>
  <c r="D156" i="2"/>
  <c r="D155" i="2"/>
  <c r="D154" i="2"/>
  <c r="D152" i="2"/>
  <c r="D151" i="2"/>
  <c r="D150" i="2"/>
  <c r="D148" i="2"/>
  <c r="F141" i="2"/>
  <c r="H141" i="2"/>
  <c r="J141" i="2"/>
  <c r="L141" i="2"/>
  <c r="F140" i="2"/>
  <c r="H140" i="2"/>
  <c r="J140" i="2"/>
  <c r="L140" i="2"/>
  <c r="F139" i="2"/>
  <c r="H139" i="2"/>
  <c r="J139" i="2"/>
  <c r="L139" i="2"/>
  <c r="F138" i="2"/>
  <c r="H138" i="2"/>
  <c r="J138" i="2"/>
  <c r="L138" i="2"/>
  <c r="F137" i="2"/>
  <c r="H137" i="2"/>
  <c r="J137" i="2"/>
  <c r="L137" i="2"/>
  <c r="F135" i="2"/>
  <c r="H135" i="2"/>
  <c r="J135" i="2"/>
  <c r="L135" i="2"/>
  <c r="F134" i="2"/>
  <c r="H134" i="2"/>
  <c r="J134" i="2"/>
  <c r="L134" i="2"/>
  <c r="F133" i="2"/>
  <c r="H133" i="2"/>
  <c r="J133" i="2"/>
  <c r="L133" i="2"/>
  <c r="F131" i="2"/>
  <c r="H131" i="2"/>
  <c r="J131" i="2"/>
  <c r="L131" i="2"/>
  <c r="D141" i="2"/>
  <c r="D140" i="2"/>
  <c r="D139" i="2"/>
  <c r="D138" i="2"/>
  <c r="D137" i="2"/>
  <c r="D135" i="2"/>
  <c r="D134" i="2"/>
  <c r="D133" i="2"/>
  <c r="D131" i="2"/>
  <c r="F123" i="2"/>
  <c r="H123" i="2"/>
  <c r="J123" i="2"/>
  <c r="L123" i="2"/>
  <c r="F122" i="2"/>
  <c r="H122" i="2"/>
  <c r="J122" i="2"/>
  <c r="L122" i="2"/>
  <c r="F121" i="2"/>
  <c r="H121" i="2"/>
  <c r="J121" i="2"/>
  <c r="L121" i="2"/>
  <c r="F120" i="2"/>
  <c r="H120" i="2"/>
  <c r="J120" i="2"/>
  <c r="L120" i="2"/>
  <c r="F119" i="2"/>
  <c r="H119" i="2"/>
  <c r="J119" i="2"/>
  <c r="L119" i="2"/>
  <c r="F117" i="2"/>
  <c r="H117" i="2"/>
  <c r="J117" i="2"/>
  <c r="L117" i="2"/>
  <c r="F116" i="2"/>
  <c r="H116" i="2"/>
  <c r="J116" i="2"/>
  <c r="L116" i="2"/>
  <c r="F115" i="2"/>
  <c r="H115" i="2"/>
  <c r="J115" i="2"/>
  <c r="L115" i="2"/>
  <c r="F113" i="2"/>
  <c r="H113" i="2"/>
  <c r="J113" i="2"/>
  <c r="L113" i="2"/>
  <c r="D123" i="2"/>
  <c r="D122" i="2"/>
  <c r="D121" i="2"/>
  <c r="D120" i="2"/>
  <c r="D119" i="2"/>
  <c r="D117" i="2"/>
  <c r="D116" i="2"/>
  <c r="D115" i="2"/>
  <c r="D113" i="2"/>
  <c r="F101" i="2"/>
  <c r="H101" i="2"/>
  <c r="J101" i="2"/>
  <c r="L101" i="2"/>
  <c r="F100" i="2"/>
  <c r="H100" i="2"/>
  <c r="J100" i="2"/>
  <c r="L100" i="2"/>
  <c r="F99" i="2"/>
  <c r="H99" i="2"/>
  <c r="J99" i="2"/>
  <c r="L99" i="2"/>
  <c r="F98" i="2"/>
  <c r="H98" i="2"/>
  <c r="J98" i="2"/>
  <c r="L98" i="2"/>
  <c r="F97" i="2"/>
  <c r="H97" i="2"/>
  <c r="J97" i="2"/>
  <c r="L97" i="2"/>
  <c r="F95" i="2"/>
  <c r="H95" i="2"/>
  <c r="J95" i="2"/>
  <c r="L95" i="2"/>
  <c r="F94" i="2"/>
  <c r="H94" i="2"/>
  <c r="J94" i="2"/>
  <c r="L94" i="2"/>
  <c r="F93" i="2"/>
  <c r="H93" i="2"/>
  <c r="J93" i="2"/>
  <c r="L93" i="2"/>
  <c r="F91" i="2"/>
  <c r="H91" i="2"/>
  <c r="J91" i="2"/>
  <c r="L91" i="2"/>
  <c r="D101" i="2"/>
  <c r="D100" i="2"/>
  <c r="D99" i="2"/>
  <c r="D98" i="2"/>
  <c r="D97" i="2"/>
  <c r="D95" i="2"/>
  <c r="D94" i="2"/>
  <c r="D93" i="2"/>
  <c r="D91" i="2"/>
  <c r="F82" i="2"/>
  <c r="H82" i="2"/>
  <c r="J82" i="2"/>
  <c r="L82" i="2"/>
  <c r="F81" i="2"/>
  <c r="H81" i="2"/>
  <c r="J81" i="2"/>
  <c r="L81" i="2"/>
  <c r="F80" i="2"/>
  <c r="H80" i="2"/>
  <c r="J80" i="2"/>
  <c r="L80" i="2"/>
  <c r="F79" i="2"/>
  <c r="H79" i="2"/>
  <c r="J79" i="2"/>
  <c r="L79" i="2"/>
  <c r="F78" i="2"/>
  <c r="H78" i="2"/>
  <c r="J78" i="2"/>
  <c r="L78" i="2"/>
  <c r="F76" i="2"/>
  <c r="H76" i="2"/>
  <c r="J76" i="2"/>
  <c r="L76" i="2"/>
  <c r="F75" i="2"/>
  <c r="H75" i="2"/>
  <c r="J75" i="2"/>
  <c r="L75" i="2"/>
  <c r="F74" i="2"/>
  <c r="H74" i="2"/>
  <c r="J74" i="2"/>
  <c r="L74" i="2"/>
  <c r="F72" i="2"/>
  <c r="H72" i="2"/>
  <c r="J72" i="2"/>
  <c r="L72" i="2"/>
  <c r="D82" i="2"/>
  <c r="D81" i="2"/>
  <c r="D80" i="2"/>
  <c r="D79" i="2"/>
  <c r="D78" i="2"/>
  <c r="D76" i="2"/>
  <c r="D75" i="2"/>
  <c r="D74" i="2"/>
  <c r="D72" i="2"/>
</calcChain>
</file>

<file path=xl/sharedStrings.xml><?xml version="1.0" encoding="utf-8"?>
<sst xmlns="http://schemas.openxmlformats.org/spreadsheetml/2006/main" count="4471" uniqueCount="54">
  <si>
    <t>Scale:</t>
  </si>
  <si>
    <t>(2) Met</t>
  </si>
  <si>
    <t>(1) Partially Met</t>
  </si>
  <si>
    <t>(0) Not Met</t>
  </si>
  <si>
    <t>Descriptive Statistics</t>
  </si>
  <si>
    <t>Completion Date</t>
  </si>
  <si>
    <t xml:space="preserve">Podcast 1. Facilitate and inspire student learning and creativity. Teachers use their knowledge of subject matter, teaching and learning, and technology to facilitate learning experiences that advance student learning, creativity, and innovation in both face-to-face and virtual environments. </t>
  </si>
  <si>
    <t xml:space="preserve">Google Forms Assessment 2. Design and develop digital age learning experiences and assessments. Teachers design, develop, and evaluate authentic learning experiences and assessments incorporating contemporary tools and resources to maximize content learning in context and to develop the knowledge, skills, and attitudes identified in the NETS for students. </t>
  </si>
  <si>
    <t xml:space="preserve">Google Document Sharing and Collaboration 3. Model digital age work and learning. Teachers exhibit knowledge, skills, and work processes representative of an innovative professional in a global and digital society. </t>
  </si>
  <si>
    <t xml:space="preserve">Blog 4. Promote and model digital citizenship and responsibility. Teachers understand local and global societal issues and responsibilities in an evolving digital culture and exhibit legal and ethical behavior in their professional practices. </t>
  </si>
  <si>
    <t xml:space="preserve">Screencast Web 2.0 Tutorial 5. Engage in professional growth and leadership. Teachers continuously improve their professional practice, model lifelong learning, and exhibit leadership in their school and professional community by promoting and demonstrating the effective use of digital tools and resources. </t>
  </si>
  <si>
    <t>Podcast 1. Facilitate and inspire student learning and creativity. Teachers use their knowledge of subject matter, teaching and learning, and technology to facilitate learning experiences that advance student learning, creativity, and innovation in both face-to-face and virtual environments.</t>
  </si>
  <si>
    <t>Google Forms Assessment 2. Design and develop digital age learning experiences and assessments. Teachers design, develop, and evaluate authentic learning experiences and assessments incorporating contemporary tools and resources to maximize content learning in context and to develop the knowledge, skills, and attitudes identified in the NETS for students.</t>
  </si>
  <si>
    <t>Screencast Web 2.0 Tutorial 5. Engage in professional growth and leadership. Teachers continuously improve their professional practice, model lifelong learning, and exhibit leadership in their school and professional community by promoting and demonstrating the effective use of digital tools and resources.</t>
  </si>
  <si>
    <t>Met</t>
  </si>
  <si>
    <t>Partially Met</t>
  </si>
  <si>
    <t>Not Met</t>
  </si>
  <si>
    <t>Elementary</t>
  </si>
  <si>
    <t>Technology Assessment Rubric- 2017-18 (Spring 2018)</t>
  </si>
  <si>
    <t>Technology Assessment Rubric- 2017-18 (Fall 2017)</t>
  </si>
  <si>
    <t>Technology Assessment Rubric- Elementary - (2017-2018)</t>
  </si>
  <si>
    <t>Middle Grades English</t>
  </si>
  <si>
    <t>Middle Grades Mathematics</t>
  </si>
  <si>
    <t>Middle Grades Science</t>
  </si>
  <si>
    <t>Middle Grades Social Studies</t>
  </si>
  <si>
    <t>Secondary English</t>
  </si>
  <si>
    <t>Secondary Mathematics</t>
  </si>
  <si>
    <t>Secondary Social Studies</t>
  </si>
  <si>
    <t>Secondary Spanish</t>
  </si>
  <si>
    <t>Secondary Art</t>
  </si>
  <si>
    <t>SPED</t>
  </si>
  <si>
    <t>IECE Cert</t>
  </si>
  <si>
    <t>IECE Non-Cert</t>
  </si>
  <si>
    <t>MAT Middle Grades English</t>
  </si>
  <si>
    <t>MAT Middle Grades Mathematics</t>
  </si>
  <si>
    <t>MAT Middle Grades Social Studies</t>
  </si>
  <si>
    <t>MAT Secondary Biological Science</t>
  </si>
  <si>
    <t>MAT Secondary Chemistry</t>
  </si>
  <si>
    <t>MAT Secondary Mathematics</t>
  </si>
  <si>
    <t>MAT Secondary Physics</t>
  </si>
  <si>
    <t>MAT Secondary Social Studies</t>
  </si>
  <si>
    <t>MAT Secondary Spanish</t>
  </si>
  <si>
    <t>No Data Spring 2018</t>
  </si>
  <si>
    <t>No Data Fall 2017</t>
  </si>
  <si>
    <t>Total #</t>
  </si>
  <si>
    <t>Frequency</t>
  </si>
  <si>
    <t>Met  2</t>
  </si>
  <si>
    <t>Partially Met  1</t>
  </si>
  <si>
    <t>Not Met  0</t>
  </si>
  <si>
    <t>Mean</t>
  </si>
  <si>
    <t>Mode</t>
  </si>
  <si>
    <t>Median</t>
  </si>
  <si>
    <t>Standard Deviation</t>
  </si>
  <si>
    <t>% 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</si>
</sst>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0"/>
      <color theme="1"/>
      <name val="Calibri"/>
      <family val="2"/>
      <scheme val="minor"/>
    </font>
    <font>
      <sz val="10"/>
      <color theme="1"/>
      <name val="Calibri"/>
      <family val="2"/>
      <scheme val="minor"/>
    </font>
    <font>
      <b/>
      <sz val="13.5"/>
      <color theme="1"/>
      <name val="Calibri"/>
      <family val="2"/>
      <scheme val="minor"/>
    </font>
    <font>
      <sz val="13.5"/>
      <color theme="1"/>
      <name val="Calibri"/>
      <family val="2"/>
      <scheme val="minor"/>
    </font>
    <font>
      <sz val="10"/>
      <color rgb="FF000000"/>
      <name val="Calibri"/>
      <family val="2"/>
      <scheme val="minor"/>
    </font>
    <font>
      <b/>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rgb="FF000000"/>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medium">
        <color indexed="64"/>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bottom style="medium">
        <color indexed="64"/>
      </bottom>
      <diagonal/>
    </border>
    <border>
      <left/>
      <right/>
      <top/>
      <bottom style="medium">
        <color indexed="64"/>
      </bottom>
      <diagonal/>
    </border>
    <border>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indexed="64"/>
      </left>
      <right style="thin">
        <color rgb="FF000000"/>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rgb="FF000000"/>
      </right>
      <top/>
      <bottom/>
      <diagonal/>
    </border>
    <border>
      <left style="thin">
        <color rgb="FF000000"/>
      </left>
      <right style="thin">
        <color indexed="64"/>
      </right>
      <top style="thin">
        <color rgb="FF000000"/>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0" fillId="0" borderId="10" xfId="0" applyBorder="1"/>
    <xf numFmtId="0" fontId="19" fillId="0" borderId="10" xfId="0" applyFont="1" applyBorder="1" applyAlignment="1">
      <alignment horizontal="right" wrapText="1"/>
    </xf>
    <xf numFmtId="0" fontId="20" fillId="0" borderId="10" xfId="0" applyFont="1" applyBorder="1" applyAlignment="1">
      <alignment wrapText="1"/>
    </xf>
    <xf numFmtId="0" fontId="19" fillId="0" borderId="10" xfId="0" applyFont="1" applyBorder="1" applyAlignment="1">
      <alignment wrapText="1"/>
    </xf>
    <xf numFmtId="0" fontId="21" fillId="0" borderId="10" xfId="0" applyFont="1" applyBorder="1" applyAlignment="1">
      <alignment wrapText="1"/>
    </xf>
    <xf numFmtId="0" fontId="22" fillId="0" borderId="10" xfId="0" applyFont="1" applyBorder="1" applyAlignment="1">
      <alignment wrapText="1"/>
    </xf>
    <xf numFmtId="0" fontId="0" fillId="0" borderId="10" xfId="0" applyBorder="1" applyAlignment="1">
      <alignment horizontal="left" wrapText="1"/>
    </xf>
    <xf numFmtId="0" fontId="0" fillId="0" borderId="11" xfId="0" applyBorder="1"/>
    <xf numFmtId="0" fontId="0" fillId="0" borderId="14" xfId="0" applyBorder="1"/>
    <xf numFmtId="0" fontId="20" fillId="0" borderId="12" xfId="0" applyFont="1" applyBorder="1" applyAlignment="1">
      <alignment vertical="top" wrapText="1"/>
    </xf>
    <xf numFmtId="0" fontId="20" fillId="0" borderId="13" xfId="0" applyFont="1" applyBorder="1" applyAlignment="1">
      <alignment vertical="top" wrapText="1"/>
    </xf>
    <xf numFmtId="0" fontId="20" fillId="0" borderId="15" xfId="0" applyFont="1" applyBorder="1" applyAlignment="1">
      <alignment vertical="top" wrapText="1"/>
    </xf>
    <xf numFmtId="14" fontId="20" fillId="0" borderId="15" xfId="0" applyNumberFormat="1" applyFont="1" applyBorder="1" applyAlignment="1">
      <alignment vertical="top" wrapText="1"/>
    </xf>
    <xf numFmtId="0" fontId="0" fillId="0" borderId="0" xfId="0" applyBorder="1"/>
    <xf numFmtId="0" fontId="20" fillId="0" borderId="10" xfId="0" applyFont="1" applyBorder="1" applyAlignment="1">
      <alignment horizontal="left"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0" fillId="0" borderId="10" xfId="0" applyBorder="1" applyAlignment="1">
      <alignment horizontal="center" vertical="center"/>
    </xf>
    <xf numFmtId="0" fontId="20" fillId="0" borderId="10" xfId="0" applyFont="1" applyBorder="1" applyAlignment="1">
      <alignment horizontal="center" wrapText="1"/>
    </xf>
    <xf numFmtId="0" fontId="0" fillId="0" borderId="11" xfId="0" applyBorder="1" applyAlignment="1">
      <alignment horizontal="center"/>
    </xf>
    <xf numFmtId="0" fontId="20" fillId="0" borderId="15" xfId="0" applyFont="1" applyBorder="1" applyAlignment="1">
      <alignment horizontal="center" vertical="top" wrapText="1"/>
    </xf>
    <xf numFmtId="0" fontId="20" fillId="0" borderId="13" xfId="0" applyFont="1" applyBorder="1" applyAlignment="1">
      <alignment horizontal="center" vertical="top" wrapText="1"/>
    </xf>
    <xf numFmtId="0" fontId="0" fillId="0" borderId="10" xfId="0" applyBorder="1" applyAlignment="1">
      <alignment horizontal="center"/>
    </xf>
    <xf numFmtId="0" fontId="22" fillId="0" borderId="10" xfId="0" applyFont="1" applyBorder="1" applyAlignment="1">
      <alignment horizontal="center" wrapText="1"/>
    </xf>
    <xf numFmtId="14" fontId="20" fillId="0" borderId="15" xfId="0" applyNumberFormat="1" applyFont="1" applyBorder="1" applyAlignment="1">
      <alignment horizontal="center" vertical="top" wrapText="1"/>
    </xf>
    <xf numFmtId="14" fontId="20" fillId="0" borderId="13" xfId="0" applyNumberFormat="1" applyFont="1" applyBorder="1" applyAlignment="1">
      <alignment horizontal="center" vertical="top" wrapText="1"/>
    </xf>
    <xf numFmtId="0" fontId="19" fillId="0" borderId="10" xfId="0" applyFont="1" applyBorder="1" applyAlignment="1">
      <alignment horizontal="center" wrapText="1"/>
    </xf>
    <xf numFmtId="0" fontId="21" fillId="0" borderId="10" xfId="0" applyFont="1" applyBorder="1" applyAlignment="1">
      <alignment horizontal="center" wrapText="1"/>
    </xf>
    <xf numFmtId="0" fontId="18" fillId="0" borderId="10" xfId="0" applyFont="1" applyBorder="1" applyAlignment="1">
      <alignment horizontal="center" vertical="center" wrapText="1"/>
    </xf>
    <xf numFmtId="0" fontId="19" fillId="0" borderId="17" xfId="0" applyFont="1" applyBorder="1" applyAlignment="1">
      <alignment horizontal="center" vertical="center" wrapText="1"/>
    </xf>
    <xf numFmtId="0" fontId="20" fillId="0" borderId="18" xfId="0" applyFont="1" applyBorder="1" applyAlignment="1">
      <alignment horizontal="center" vertical="top" wrapText="1"/>
    </xf>
    <xf numFmtId="0" fontId="20" fillId="0" borderId="17" xfId="0" applyFont="1" applyBorder="1" applyAlignment="1">
      <alignment horizontal="center" vertical="top" wrapText="1"/>
    </xf>
    <xf numFmtId="0" fontId="0" fillId="0" borderId="14" xfId="0" applyBorder="1" applyAlignment="1">
      <alignment horizontal="center" vertical="center"/>
    </xf>
    <xf numFmtId="0" fontId="0" fillId="0" borderId="19" xfId="0" applyBorder="1" applyAlignment="1">
      <alignment horizontal="center"/>
    </xf>
    <xf numFmtId="0" fontId="0" fillId="0" borderId="12" xfId="0" applyBorder="1"/>
    <xf numFmtId="0" fontId="20" fillId="0" borderId="20" xfId="0" applyFont="1" applyBorder="1" applyAlignment="1">
      <alignment horizontal="center" vertical="top" wrapText="1"/>
    </xf>
    <xf numFmtId="14" fontId="20" fillId="0" borderId="21" xfId="0" applyNumberFormat="1" applyFont="1" applyBorder="1" applyAlignment="1">
      <alignment horizontal="center" vertical="top" wrapText="1"/>
    </xf>
    <xf numFmtId="0" fontId="0" fillId="0" borderId="13" xfId="0" applyBorder="1" applyAlignment="1">
      <alignment horizontal="center"/>
    </xf>
    <xf numFmtId="0" fontId="16" fillId="0" borderId="13" xfId="0" applyFont="1" applyBorder="1"/>
    <xf numFmtId="0" fontId="16" fillId="0" borderId="13" xfId="0" applyFont="1" applyBorder="1" applyAlignment="1">
      <alignment horizontal="right"/>
    </xf>
    <xf numFmtId="0" fontId="16" fillId="0" borderId="13" xfId="0" applyFont="1" applyBorder="1" applyAlignment="1">
      <alignment horizontal="center"/>
    </xf>
    <xf numFmtId="2" fontId="16" fillId="0" borderId="13" xfId="0" applyNumberFormat="1" applyFont="1" applyBorder="1" applyAlignment="1">
      <alignment horizontal="right"/>
    </xf>
    <xf numFmtId="1" fontId="16" fillId="0" borderId="13" xfId="0" applyNumberFormat="1" applyFont="1" applyBorder="1" applyAlignment="1">
      <alignment horizontal="right"/>
    </xf>
    <xf numFmtId="9" fontId="16" fillId="0" borderId="13" xfId="0" applyNumberFormat="1" applyFont="1" applyBorder="1" applyAlignment="1">
      <alignment horizontal="right"/>
    </xf>
    <xf numFmtId="0" fontId="16" fillId="0" borderId="22" xfId="0" applyFont="1" applyBorder="1" applyAlignment="1">
      <alignment horizontal="right"/>
    </xf>
    <xf numFmtId="0" fontId="20" fillId="0" borderId="21" xfId="0" applyFont="1" applyBorder="1" applyAlignment="1">
      <alignment horizontal="center" vertical="top" wrapText="1"/>
    </xf>
    <xf numFmtId="0" fontId="20" fillId="0" borderId="21" xfId="0" applyFont="1" applyBorder="1" applyAlignment="1">
      <alignment vertical="top" wrapText="1"/>
    </xf>
    <xf numFmtId="0" fontId="20" fillId="0" borderId="23" xfId="0" applyFont="1" applyBorder="1" applyAlignment="1">
      <alignment horizontal="center" vertical="top" wrapText="1"/>
    </xf>
    <xf numFmtId="2" fontId="16" fillId="0" borderId="13" xfId="0" applyNumberFormat="1" applyFont="1" applyBorder="1" applyAlignment="1">
      <alignment horizontal="center"/>
    </xf>
    <xf numFmtId="1" fontId="16" fillId="0" borderId="13" xfId="0" applyNumberFormat="1" applyFont="1" applyBorder="1" applyAlignment="1">
      <alignment horizontal="center"/>
    </xf>
    <xf numFmtId="9" fontId="16" fillId="0" borderId="13" xfId="0" applyNumberFormat="1" applyFont="1" applyBorder="1" applyAlignment="1">
      <alignment horizontal="center"/>
    </xf>
    <xf numFmtId="0" fontId="16" fillId="0" borderId="22" xfId="0" applyFont="1" applyBorder="1" applyAlignment="1">
      <alignment horizontal="center"/>
    </xf>
    <xf numFmtId="14" fontId="23" fillId="33" borderId="16" xfId="0" applyNumberFormat="1" applyFont="1" applyFill="1" applyBorder="1" applyAlignment="1">
      <alignment horizontal="center" vertical="top" wrapText="1"/>
    </xf>
    <xf numFmtId="0" fontId="23" fillId="33" borderId="16" xfId="0" applyFont="1" applyFill="1" applyBorder="1" applyAlignment="1">
      <alignment horizontal="center" vertical="top" wrapText="1"/>
    </xf>
    <xf numFmtId="0" fontId="23" fillId="33" borderId="24" xfId="0" applyFont="1" applyFill="1" applyBorder="1" applyAlignment="1">
      <alignment horizontal="center" vertical="top" wrapText="1"/>
    </xf>
    <xf numFmtId="0" fontId="0" fillId="0" borderId="13" xfId="0" applyBorder="1" applyAlignment="1">
      <alignment horizontal="center" vertical="center"/>
    </xf>
    <xf numFmtId="0" fontId="20" fillId="0" borderId="0" xfId="0" applyFont="1" applyBorder="1" applyAlignment="1">
      <alignment vertical="top" wrapText="1"/>
    </xf>
    <xf numFmtId="0" fontId="20" fillId="0" borderId="16" xfId="0" applyFont="1" applyBorder="1" applyAlignment="1">
      <alignment horizontal="center" vertical="top" wrapText="1"/>
    </xf>
    <xf numFmtId="0" fontId="20" fillId="0" borderId="24" xfId="0" applyFont="1" applyBorder="1" applyAlignment="1">
      <alignment horizontal="center" vertical="top" wrapText="1"/>
    </xf>
    <xf numFmtId="0" fontId="20" fillId="0" borderId="25" xfId="0" applyFont="1" applyBorder="1" applyAlignment="1">
      <alignment horizontal="center" vertical="top" wrapText="1"/>
    </xf>
    <xf numFmtId="0" fontId="19" fillId="0" borderId="13" xfId="0" applyFont="1" applyBorder="1" applyAlignment="1">
      <alignment horizontal="center"/>
    </xf>
    <xf numFmtId="0" fontId="22" fillId="0" borderId="10" xfId="0" applyFont="1" applyBorder="1" applyAlignment="1">
      <alignment horizontal="left" wrapText="1"/>
    </xf>
    <xf numFmtId="0" fontId="0" fillId="0" borderId="11" xfId="0" applyBorder="1" applyAlignment="1">
      <alignment horizontal="left"/>
    </xf>
    <xf numFmtId="0" fontId="19" fillId="0" borderId="15" xfId="0" applyFont="1" applyBorder="1" applyAlignment="1">
      <alignment horizontal="center" vertical="top" wrapText="1"/>
    </xf>
    <xf numFmtId="2" fontId="19" fillId="0" borderId="15" xfId="0" applyNumberFormat="1" applyFont="1" applyBorder="1" applyAlignment="1">
      <alignment horizontal="center" vertical="top" wrapText="1"/>
    </xf>
    <xf numFmtId="9" fontId="19" fillId="0" borderId="15" xfId="0" applyNumberFormat="1" applyFont="1" applyBorder="1" applyAlignment="1">
      <alignment horizontal="center" vertical="top" wrapText="1"/>
    </xf>
    <xf numFmtId="14" fontId="20" fillId="0" borderId="25" xfId="0" applyNumberFormat="1" applyFont="1" applyBorder="1" applyAlignment="1">
      <alignment horizontal="center" vertical="top" wrapText="1"/>
    </xf>
    <xf numFmtId="0" fontId="20" fillId="0" borderId="26" xfId="0" applyFont="1" applyBorder="1" applyAlignment="1">
      <alignment horizontal="center" vertical="top" wrapText="1"/>
    </xf>
    <xf numFmtId="0" fontId="0" fillId="0" borderId="27" xfId="0" applyBorder="1" applyAlignment="1">
      <alignment horizontal="center"/>
    </xf>
    <xf numFmtId="0" fontId="0" fillId="0" borderId="22" xfId="0" applyBorder="1" applyAlignment="1">
      <alignment horizontal="center"/>
    </xf>
    <xf numFmtId="0" fontId="20" fillId="0" borderId="28" xfId="0" applyFont="1" applyBorder="1" applyAlignment="1">
      <alignment horizontal="center" vertical="top" wrapText="1"/>
    </xf>
    <xf numFmtId="0" fontId="20" fillId="0" borderId="29" xfId="0" applyFont="1" applyBorder="1" applyAlignment="1">
      <alignment horizontal="center" vertical="top" wrapText="1"/>
    </xf>
    <xf numFmtId="1" fontId="19" fillId="0" borderId="15" xfId="0" applyNumberFormat="1" applyFont="1" applyBorder="1" applyAlignment="1">
      <alignment horizontal="center" vertical="top" wrapText="1"/>
    </xf>
    <xf numFmtId="0" fontId="20" fillId="0" borderId="30" xfId="0" applyFont="1" applyBorder="1" applyAlignment="1">
      <alignment horizontal="center" vertical="top" wrapText="1"/>
    </xf>
    <xf numFmtId="0" fontId="20" fillId="0" borderId="31" xfId="0" applyFont="1" applyBorder="1" applyAlignment="1">
      <alignment horizontal="center" vertical="top" wrapText="1"/>
    </xf>
    <xf numFmtId="0" fontId="0" fillId="0" borderId="20" xfId="0" applyBorder="1" applyAlignment="1">
      <alignment horizontal="center"/>
    </xf>
    <xf numFmtId="0" fontId="19" fillId="0" borderId="16" xfId="0" applyFont="1" applyBorder="1" applyAlignment="1">
      <alignment horizontal="center" vertical="top" wrapText="1"/>
    </xf>
    <xf numFmtId="0" fontId="19" fillId="0" borderId="30" xfId="0" applyFont="1" applyBorder="1" applyAlignment="1">
      <alignment horizontal="center" vertical="top" wrapText="1"/>
    </xf>
    <xf numFmtId="2" fontId="19" fillId="0" borderId="16" xfId="0" applyNumberFormat="1" applyFont="1" applyBorder="1" applyAlignment="1">
      <alignment horizontal="center" vertical="top" wrapText="1"/>
    </xf>
    <xf numFmtId="9" fontId="19" fillId="0" borderId="16" xfId="0" applyNumberFormat="1" applyFont="1" applyBorder="1" applyAlignment="1">
      <alignment horizontal="center" vertical="top" wrapText="1"/>
    </xf>
    <xf numFmtId="0" fontId="19" fillId="0" borderId="28" xfId="0" applyFont="1" applyBorder="1" applyAlignment="1">
      <alignment horizontal="center" vertical="top" wrapText="1"/>
    </xf>
    <xf numFmtId="0" fontId="19" fillId="0" borderId="18" xfId="0" applyFont="1" applyBorder="1" applyAlignment="1">
      <alignment horizontal="center" vertical="top" wrapText="1"/>
    </xf>
    <xf numFmtId="14" fontId="20" fillId="0" borderId="16" xfId="0" applyNumberFormat="1" applyFont="1" applyBorder="1" applyAlignment="1">
      <alignment horizontal="center" vertical="top" wrapText="1"/>
    </xf>
    <xf numFmtId="14" fontId="20" fillId="0" borderId="32" xfId="0" applyNumberFormat="1" applyFont="1" applyBorder="1" applyAlignment="1">
      <alignment horizontal="center" vertical="top" wrapText="1"/>
    </xf>
    <xf numFmtId="0" fontId="20" fillId="0" borderId="25" xfId="0" applyFont="1" applyBorder="1" applyAlignment="1">
      <alignment vertical="top" wrapText="1"/>
    </xf>
    <xf numFmtId="14" fontId="20" fillId="0" borderId="33" xfId="0" applyNumberFormat="1" applyFont="1" applyBorder="1" applyAlignment="1">
      <alignment horizontal="center" vertical="top" wrapText="1"/>
    </xf>
    <xf numFmtId="0" fontId="19" fillId="0" borderId="24" xfId="0" applyFont="1" applyBorder="1" applyAlignment="1">
      <alignment horizontal="center" vertical="top" wrapText="1"/>
    </xf>
    <xf numFmtId="14" fontId="20" fillId="0" borderId="34" xfId="0" applyNumberFormat="1" applyFont="1" applyBorder="1" applyAlignment="1">
      <alignment horizontal="center" vertical="top" wrapText="1"/>
    </xf>
    <xf numFmtId="14" fontId="23" fillId="33" borderId="34" xfId="0" applyNumberFormat="1" applyFont="1" applyFill="1" applyBorder="1" applyAlignment="1">
      <alignment horizontal="center" vertical="top" wrapText="1"/>
    </xf>
    <xf numFmtId="0" fontId="23" fillId="33" borderId="30" xfId="0" applyFont="1" applyFill="1" applyBorder="1" applyAlignment="1">
      <alignment horizontal="center" vertical="top" wrapText="1"/>
    </xf>
    <xf numFmtId="0" fontId="23" fillId="33" borderId="31" xfId="0" applyFont="1" applyFill="1" applyBorder="1" applyAlignment="1">
      <alignment horizontal="center" vertical="top" wrapText="1"/>
    </xf>
    <xf numFmtId="0" fontId="24" fillId="33" borderId="16" xfId="0" applyFont="1" applyFill="1" applyBorder="1" applyAlignment="1">
      <alignment horizontal="center" vertical="top" wrapText="1"/>
    </xf>
    <xf numFmtId="2" fontId="24" fillId="33" borderId="16" xfId="0" applyNumberFormat="1" applyFont="1" applyFill="1" applyBorder="1" applyAlignment="1">
      <alignment horizontal="center" vertical="top" wrapText="1"/>
    </xf>
    <xf numFmtId="1" fontId="24" fillId="33" borderId="16" xfId="0" applyNumberFormat="1" applyFont="1" applyFill="1" applyBorder="1" applyAlignment="1">
      <alignment horizontal="center" vertical="top" wrapText="1"/>
    </xf>
    <xf numFmtId="10" fontId="24" fillId="33" borderId="16" xfId="0" applyNumberFormat="1" applyFont="1" applyFill="1" applyBorder="1" applyAlignment="1">
      <alignment horizontal="center" vertical="top" wrapText="1"/>
    </xf>
    <xf numFmtId="4" fontId="19" fillId="0" borderId="15" xfId="0" applyNumberFormat="1" applyFont="1" applyBorder="1" applyAlignment="1">
      <alignment horizontal="center" vertical="top" wrapText="1"/>
    </xf>
    <xf numFmtId="0" fontId="18" fillId="0" borderId="10" xfId="0" applyFont="1" applyBorder="1" applyAlignment="1">
      <alignment horizontal="left" vertical="center" wrapText="1"/>
    </xf>
    <xf numFmtId="0" fontId="20" fillId="0" borderId="27" xfId="0" applyFont="1" applyBorder="1" applyAlignment="1">
      <alignment horizontal="center" vertical="top" wrapText="1"/>
    </xf>
    <xf numFmtId="14" fontId="20" fillId="0" borderId="27" xfId="0" applyNumberFormat="1" applyFont="1" applyBorder="1" applyAlignment="1">
      <alignment horizontal="center" vertical="top" wrapText="1"/>
    </xf>
    <xf numFmtId="0" fontId="20" fillId="0" borderId="35" xfId="0" applyFont="1" applyBorder="1" applyAlignment="1">
      <alignment horizontal="center" vertical="top" wrapText="1"/>
    </xf>
    <xf numFmtId="14" fontId="20" fillId="0" borderId="22" xfId="0" applyNumberFormat="1" applyFont="1" applyBorder="1" applyAlignment="1">
      <alignment horizontal="center" vertical="top" wrapText="1"/>
    </xf>
    <xf numFmtId="0" fontId="20" fillId="0" borderId="22" xfId="0" applyFont="1" applyBorder="1" applyAlignment="1">
      <alignment horizontal="center" vertical="top" wrapText="1"/>
    </xf>
    <xf numFmtId="0" fontId="20" fillId="0" borderId="10" xfId="0" applyFont="1" applyBorder="1" applyAlignment="1">
      <alignment horizontal="left" wrapText="1"/>
    </xf>
    <xf numFmtId="0" fontId="18" fillId="0" borderId="10" xfId="0" applyFont="1" applyBorder="1" applyAlignment="1">
      <alignment horizontal="left" vertical="center" wrapText="1"/>
    </xf>
    <xf numFmtId="0" fontId="19" fillId="0" borderId="13" xfId="0" applyFont="1" applyBorder="1" applyAlignment="1">
      <alignment horizontal="center" vertical="top" wrapText="1"/>
    </xf>
    <xf numFmtId="2" fontId="19" fillId="0" borderId="13" xfId="0" applyNumberFormat="1" applyFont="1" applyBorder="1" applyAlignment="1">
      <alignment horizontal="center" vertical="top" wrapText="1"/>
    </xf>
    <xf numFmtId="9" fontId="19" fillId="0" borderId="13" xfId="0" applyNumberFormat="1" applyFont="1" applyBorder="1" applyAlignment="1">
      <alignment horizontal="center" vertical="top" wrapText="1"/>
    </xf>
    <xf numFmtId="0" fontId="0" fillId="0" borderId="17" xfId="0" applyBorder="1" applyAlignment="1">
      <alignment horizontal="center"/>
    </xf>
    <xf numFmtId="0" fontId="0" fillId="0" borderId="36" xfId="0" applyBorder="1" applyAlignment="1">
      <alignment horizontal="center"/>
    </xf>
    <xf numFmtId="0" fontId="16" fillId="0" borderId="13" xfId="0" applyFont="1" applyBorder="1" applyAlignment="1">
      <alignment horizontal="right" vertical="center"/>
    </xf>
    <xf numFmtId="0" fontId="16" fillId="0" borderId="13" xfId="0" applyFont="1" applyBorder="1" applyAlignment="1">
      <alignment horizontal="center" vertical="center"/>
    </xf>
    <xf numFmtId="2" fontId="16" fillId="0" borderId="13" xfId="0" applyNumberFormat="1" applyFont="1" applyBorder="1" applyAlignment="1">
      <alignment horizontal="right" vertical="center"/>
    </xf>
    <xf numFmtId="1" fontId="16" fillId="0" borderId="13" xfId="0" applyNumberFormat="1" applyFont="1" applyBorder="1" applyAlignment="1">
      <alignment horizontal="right" vertical="center"/>
    </xf>
    <xf numFmtId="9" fontId="16" fillId="0" borderId="13" xfId="0" applyNumberFormat="1" applyFont="1" applyBorder="1" applyAlignment="1">
      <alignment horizontal="right" vertical="center"/>
    </xf>
    <xf numFmtId="0" fontId="20" fillId="0" borderId="15" xfId="0" applyFont="1" applyBorder="1" applyAlignment="1">
      <alignment horizontal="center" vertical="center" wrapText="1"/>
    </xf>
    <xf numFmtId="0" fontId="16" fillId="0" borderId="22" xfId="0" applyFont="1" applyBorder="1" applyAlignment="1">
      <alignment horizontal="center" vertical="center"/>
    </xf>
    <xf numFmtId="0" fontId="20" fillId="0" borderId="10" xfId="0" applyFont="1" applyBorder="1" applyAlignment="1">
      <alignment horizontal="left" vertical="center" wrapText="1"/>
    </xf>
    <xf numFmtId="0" fontId="0" fillId="0" borderId="11" xfId="0" applyBorder="1" applyAlignment="1">
      <alignment horizontal="left" vertical="center"/>
    </xf>
    <xf numFmtId="0" fontId="19" fillId="0" borderId="10" xfId="0" applyFont="1" applyBorder="1" applyAlignment="1">
      <alignment horizontal="right" vertical="top" wrapText="1"/>
    </xf>
    <xf numFmtId="0" fontId="19" fillId="0" borderId="12" xfId="0" applyFont="1" applyBorder="1" applyAlignment="1">
      <alignment horizontal="left" vertical="center" wrapText="1"/>
    </xf>
    <xf numFmtId="0" fontId="0" fillId="0" borderId="10" xfId="0" applyBorder="1" applyAlignment="1">
      <alignment horizontal="left" vertical="center"/>
    </xf>
    <xf numFmtId="0" fontId="0" fillId="0" borderId="14" xfId="0" applyBorder="1" applyAlignment="1">
      <alignment horizontal="left" vertical="center"/>
    </xf>
    <xf numFmtId="0" fontId="18" fillId="0" borderId="10" xfId="0" applyFont="1" applyBorder="1" applyAlignment="1">
      <alignment horizontal="left" vertical="center" wrapText="1"/>
    </xf>
    <xf numFmtId="1" fontId="16" fillId="0" borderId="20" xfId="0" applyNumberFormat="1" applyFont="1" applyBorder="1" applyAlignment="1">
      <alignment horizontal="right"/>
    </xf>
    <xf numFmtId="0" fontId="19" fillId="0" borderId="21" xfId="0" applyFont="1" applyBorder="1" applyAlignment="1">
      <alignment horizontal="center" vertical="top" wrapText="1"/>
    </xf>
    <xf numFmtId="9" fontId="16" fillId="0" borderId="27" xfId="0" applyNumberFormat="1" applyFont="1" applyBorder="1" applyAlignment="1">
      <alignment horizontal="right"/>
    </xf>
    <xf numFmtId="9" fontId="19" fillId="0" borderId="25" xfId="0" applyNumberFormat="1" applyFont="1" applyBorder="1" applyAlignment="1">
      <alignment horizontal="center" vertical="top" wrapText="1"/>
    </xf>
    <xf numFmtId="0" fontId="0" fillId="0" borderId="19" xfId="0" applyBorder="1"/>
    <xf numFmtId="14" fontId="20" fillId="0" borderId="28" xfId="0" applyNumberFormat="1" applyFont="1" applyBorder="1" applyAlignment="1">
      <alignment horizontal="center" vertical="top" wrapText="1"/>
    </xf>
    <xf numFmtId="0" fontId="23" fillId="33" borderId="37" xfId="0" applyFont="1" applyFill="1" applyBorder="1" applyAlignment="1">
      <alignment horizontal="center" vertical="top" wrapText="1"/>
    </xf>
    <xf numFmtId="0" fontId="23" fillId="33" borderId="0" xfId="0" applyFont="1" applyFill="1" applyBorder="1" applyAlignment="1">
      <alignment horizontal="center" vertical="top" wrapText="1"/>
    </xf>
    <xf numFmtId="0" fontId="20" fillId="0" borderId="10" xfId="0" applyFont="1" applyBorder="1" applyAlignment="1">
      <alignment horizontal="left" wrapText="1"/>
    </xf>
    <xf numFmtId="0" fontId="18" fillId="0" borderId="10" xfId="0" applyFont="1" applyBorder="1" applyAlignment="1">
      <alignment horizontal="left" vertical="center" wrapText="1"/>
    </xf>
    <xf numFmtId="14" fontId="20" fillId="0" borderId="25" xfId="0" applyNumberFormat="1" applyFont="1" applyBorder="1" applyAlignment="1">
      <alignment vertical="top" wrapText="1"/>
    </xf>
    <xf numFmtId="14" fontId="20" fillId="0" borderId="33" xfId="0" applyNumberFormat="1" applyFont="1" applyBorder="1" applyAlignment="1">
      <alignment vertical="top" wrapText="1"/>
    </xf>
    <xf numFmtId="0" fontId="20" fillId="0" borderId="38" xfId="0" applyFont="1" applyBorder="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3"/>
  <sheetViews>
    <sheetView showGridLines="0" zoomScaleNormal="100" workbookViewId="0">
      <selection sqref="A1:H2"/>
    </sheetView>
  </sheetViews>
  <sheetFormatPr defaultColWidth="9.109375" defaultRowHeight="14.4" x14ac:dyDescent="0.3"/>
  <cols>
    <col min="1" max="1" width="5.44140625" style="1" bestFit="1" customWidth="1"/>
    <col min="2" max="2" width="28.44140625" style="23" bestFit="1" customWidth="1"/>
    <col min="3" max="3" width="14.44140625" style="23" bestFit="1" customWidth="1"/>
    <col min="4" max="4" width="35.109375" style="23" bestFit="1" customWidth="1"/>
    <col min="5" max="5" width="5.21875" style="23" customWidth="1"/>
    <col min="6" max="6" width="36.33203125" style="23" bestFit="1" customWidth="1"/>
    <col min="7" max="7" width="5.77734375" style="23" customWidth="1"/>
    <col min="8" max="8" width="36.109375" style="23" bestFit="1" customWidth="1"/>
    <col min="9" max="9" width="6.5546875" style="23" customWidth="1"/>
    <col min="10" max="10" width="34.33203125" style="23" bestFit="1" customWidth="1"/>
    <col min="11" max="11" width="6" style="23" customWidth="1"/>
    <col min="12" max="12" width="35.88671875" style="23" bestFit="1" customWidth="1"/>
    <col min="13" max="13" width="6.109375" style="23" customWidth="1"/>
    <col min="14" max="16384" width="9.109375" style="1"/>
  </cols>
  <sheetData>
    <row r="1" spans="1:14" ht="31.2" x14ac:dyDescent="0.3">
      <c r="A1" s="133" t="s">
        <v>20</v>
      </c>
      <c r="B1" s="133"/>
      <c r="C1" s="133"/>
      <c r="D1" s="133"/>
      <c r="E1" s="133"/>
      <c r="F1" s="133"/>
      <c r="G1" s="133"/>
      <c r="H1" s="133"/>
      <c r="I1" s="29"/>
    </row>
    <row r="2" spans="1:14" ht="31.2" x14ac:dyDescent="0.3">
      <c r="A2" s="133"/>
      <c r="B2" s="133"/>
      <c r="C2" s="133"/>
      <c r="D2" s="133"/>
      <c r="E2" s="133"/>
      <c r="F2" s="133"/>
      <c r="G2" s="133"/>
      <c r="H2" s="133"/>
      <c r="I2" s="29"/>
    </row>
    <row r="4" spans="1:14" ht="27.6" x14ac:dyDescent="0.3">
      <c r="A4" s="2" t="s">
        <v>0</v>
      </c>
      <c r="B4" s="15" t="s">
        <v>1</v>
      </c>
      <c r="C4" s="15"/>
      <c r="D4" s="27"/>
      <c r="E4" s="27"/>
    </row>
    <row r="5" spans="1:14" ht="18" x14ac:dyDescent="0.35">
      <c r="A5" s="5"/>
      <c r="B5" s="132" t="s">
        <v>2</v>
      </c>
      <c r="C5" s="132"/>
      <c r="D5" s="28"/>
      <c r="E5" s="28"/>
    </row>
    <row r="6" spans="1:14" ht="18" x14ac:dyDescent="0.35">
      <c r="A6" s="5"/>
      <c r="B6" s="15" t="s">
        <v>3</v>
      </c>
      <c r="C6" s="62"/>
      <c r="D6" s="28"/>
      <c r="E6" s="28"/>
    </row>
    <row r="7" spans="1:14" ht="9.6" customHeight="1" x14ac:dyDescent="0.3">
      <c r="A7" s="7"/>
      <c r="B7" s="63"/>
      <c r="C7" s="63"/>
      <c r="D7" s="20"/>
      <c r="E7" s="20"/>
      <c r="F7" s="20"/>
      <c r="G7" s="20"/>
      <c r="H7" s="20"/>
      <c r="I7" s="20"/>
      <c r="J7" s="20"/>
      <c r="K7" s="20"/>
      <c r="L7" s="20"/>
      <c r="M7" s="20"/>
    </row>
    <row r="8" spans="1:14" s="18" customFormat="1" ht="133.19999999999999" customHeight="1" x14ac:dyDescent="0.3">
      <c r="A8" s="16"/>
      <c r="B8" s="17" t="s">
        <v>4</v>
      </c>
      <c r="C8" s="17" t="s">
        <v>5</v>
      </c>
      <c r="D8" s="17" t="s">
        <v>11</v>
      </c>
      <c r="E8" s="17"/>
      <c r="F8" s="17" t="s">
        <v>12</v>
      </c>
      <c r="G8" s="17"/>
      <c r="H8" s="17" t="s">
        <v>8</v>
      </c>
      <c r="I8" s="17"/>
      <c r="J8" s="17" t="s">
        <v>9</v>
      </c>
      <c r="K8" s="17"/>
      <c r="L8" s="30" t="s">
        <v>13</v>
      </c>
      <c r="M8" s="56"/>
      <c r="N8" s="33"/>
    </row>
    <row r="9" spans="1:14" x14ac:dyDescent="0.3">
      <c r="A9" s="10"/>
      <c r="B9" s="21" t="s">
        <v>17</v>
      </c>
      <c r="C9" s="25">
        <v>43073</v>
      </c>
      <c r="D9" s="21" t="s">
        <v>14</v>
      </c>
      <c r="E9" s="21">
        <v>2</v>
      </c>
      <c r="F9" s="21" t="s">
        <v>14</v>
      </c>
      <c r="G9" s="21">
        <v>2</v>
      </c>
      <c r="H9" s="21" t="s">
        <v>14</v>
      </c>
      <c r="I9" s="21">
        <v>2</v>
      </c>
      <c r="J9" s="21" t="s">
        <v>14</v>
      </c>
      <c r="K9" s="21">
        <v>2</v>
      </c>
      <c r="L9" s="31" t="s">
        <v>14</v>
      </c>
      <c r="M9" s="38">
        <v>2</v>
      </c>
      <c r="N9" s="9"/>
    </row>
    <row r="10" spans="1:14" x14ac:dyDescent="0.3">
      <c r="A10" s="10"/>
      <c r="B10" s="21" t="s">
        <v>17</v>
      </c>
      <c r="C10" s="25">
        <v>43073</v>
      </c>
      <c r="D10" s="21" t="s">
        <v>14</v>
      </c>
      <c r="E10" s="21">
        <v>2</v>
      </c>
      <c r="F10" s="21" t="s">
        <v>14</v>
      </c>
      <c r="G10" s="21">
        <v>2</v>
      </c>
      <c r="H10" s="21" t="s">
        <v>14</v>
      </c>
      <c r="I10" s="21">
        <v>2</v>
      </c>
      <c r="J10" s="21" t="s">
        <v>14</v>
      </c>
      <c r="K10" s="21">
        <v>2</v>
      </c>
      <c r="L10" s="31" t="s">
        <v>14</v>
      </c>
      <c r="M10" s="38">
        <v>2</v>
      </c>
      <c r="N10" s="9"/>
    </row>
    <row r="11" spans="1:14" x14ac:dyDescent="0.3">
      <c r="A11" s="10"/>
      <c r="B11" s="21" t="s">
        <v>17</v>
      </c>
      <c r="C11" s="25">
        <v>43073</v>
      </c>
      <c r="D11" s="21" t="s">
        <v>14</v>
      </c>
      <c r="E11" s="21">
        <v>2</v>
      </c>
      <c r="F11" s="21" t="s">
        <v>14</v>
      </c>
      <c r="G11" s="21">
        <v>2</v>
      </c>
      <c r="H11" s="21" t="s">
        <v>14</v>
      </c>
      <c r="I11" s="21">
        <v>2</v>
      </c>
      <c r="J11" s="21" t="s">
        <v>14</v>
      </c>
      <c r="K11" s="21">
        <v>2</v>
      </c>
      <c r="L11" s="31" t="s">
        <v>14</v>
      </c>
      <c r="M11" s="38">
        <v>2</v>
      </c>
      <c r="N11" s="9"/>
    </row>
    <row r="12" spans="1:14" x14ac:dyDescent="0.3">
      <c r="A12" s="10"/>
      <c r="B12" s="21" t="s">
        <v>17</v>
      </c>
      <c r="C12" s="25">
        <v>43073</v>
      </c>
      <c r="D12" s="21" t="s">
        <v>14</v>
      </c>
      <c r="E12" s="21">
        <v>2</v>
      </c>
      <c r="F12" s="21" t="s">
        <v>14</v>
      </c>
      <c r="G12" s="21">
        <v>2</v>
      </c>
      <c r="H12" s="21" t="s">
        <v>14</v>
      </c>
      <c r="I12" s="21">
        <v>2</v>
      </c>
      <c r="J12" s="21" t="s">
        <v>14</v>
      </c>
      <c r="K12" s="21">
        <v>2</v>
      </c>
      <c r="L12" s="31" t="s">
        <v>14</v>
      </c>
      <c r="M12" s="38">
        <v>2</v>
      </c>
      <c r="N12" s="9"/>
    </row>
    <row r="13" spans="1:14" x14ac:dyDescent="0.3">
      <c r="A13" s="10"/>
      <c r="B13" s="21" t="s">
        <v>17</v>
      </c>
      <c r="C13" s="25">
        <v>43073</v>
      </c>
      <c r="D13" s="21" t="s">
        <v>14</v>
      </c>
      <c r="E13" s="21">
        <v>2</v>
      </c>
      <c r="F13" s="21" t="s">
        <v>14</v>
      </c>
      <c r="G13" s="21">
        <v>2</v>
      </c>
      <c r="H13" s="21" t="s">
        <v>14</v>
      </c>
      <c r="I13" s="21">
        <v>2</v>
      </c>
      <c r="J13" s="21" t="s">
        <v>14</v>
      </c>
      <c r="K13" s="21">
        <v>2</v>
      </c>
      <c r="L13" s="31" t="s">
        <v>14</v>
      </c>
      <c r="M13" s="38">
        <v>2</v>
      </c>
      <c r="N13" s="9"/>
    </row>
    <row r="14" spans="1:14" x14ac:dyDescent="0.3">
      <c r="A14" s="10"/>
      <c r="B14" s="21" t="s">
        <v>17</v>
      </c>
      <c r="C14" s="25">
        <v>43073</v>
      </c>
      <c r="D14" s="21" t="s">
        <v>15</v>
      </c>
      <c r="E14" s="21">
        <v>1</v>
      </c>
      <c r="F14" s="21" t="s">
        <v>14</v>
      </c>
      <c r="G14" s="21">
        <v>2</v>
      </c>
      <c r="H14" s="21" t="s">
        <v>14</v>
      </c>
      <c r="I14" s="21">
        <v>2</v>
      </c>
      <c r="J14" s="21" t="s">
        <v>14</v>
      </c>
      <c r="K14" s="21">
        <v>2</v>
      </c>
      <c r="L14" s="31" t="s">
        <v>14</v>
      </c>
      <c r="M14" s="38">
        <v>2</v>
      </c>
      <c r="N14" s="9"/>
    </row>
    <row r="15" spans="1:14" x14ac:dyDescent="0.3">
      <c r="A15" s="10"/>
      <c r="B15" s="21" t="s">
        <v>17</v>
      </c>
      <c r="C15" s="25">
        <v>43073</v>
      </c>
      <c r="D15" s="21" t="s">
        <v>14</v>
      </c>
      <c r="E15" s="21">
        <v>2</v>
      </c>
      <c r="F15" s="21" t="s">
        <v>14</v>
      </c>
      <c r="G15" s="21">
        <v>2</v>
      </c>
      <c r="H15" s="21" t="s">
        <v>14</v>
      </c>
      <c r="I15" s="21">
        <v>2</v>
      </c>
      <c r="J15" s="21" t="s">
        <v>14</v>
      </c>
      <c r="K15" s="21">
        <v>2</v>
      </c>
      <c r="L15" s="31" t="s">
        <v>16</v>
      </c>
      <c r="M15" s="38">
        <v>0</v>
      </c>
      <c r="N15" s="9"/>
    </row>
    <row r="16" spans="1:14" x14ac:dyDescent="0.3">
      <c r="A16" s="10"/>
      <c r="B16" s="21" t="s">
        <v>17</v>
      </c>
      <c r="C16" s="25">
        <v>43073</v>
      </c>
      <c r="D16" s="21" t="s">
        <v>14</v>
      </c>
      <c r="E16" s="21">
        <v>2</v>
      </c>
      <c r="F16" s="21" t="s">
        <v>15</v>
      </c>
      <c r="G16" s="21">
        <v>1</v>
      </c>
      <c r="H16" s="21" t="s">
        <v>14</v>
      </c>
      <c r="I16" s="21">
        <v>2</v>
      </c>
      <c r="J16" s="21" t="s">
        <v>14</v>
      </c>
      <c r="K16" s="21">
        <v>2</v>
      </c>
      <c r="L16" s="31" t="s">
        <v>15</v>
      </c>
      <c r="M16" s="38">
        <v>1</v>
      </c>
      <c r="N16" s="9"/>
    </row>
    <row r="17" spans="1:14" x14ac:dyDescent="0.3">
      <c r="A17" s="10"/>
      <c r="B17" s="21" t="s">
        <v>17</v>
      </c>
      <c r="C17" s="25">
        <v>43073</v>
      </c>
      <c r="D17" s="21" t="s">
        <v>14</v>
      </c>
      <c r="E17" s="21">
        <v>2</v>
      </c>
      <c r="F17" s="21" t="s">
        <v>14</v>
      </c>
      <c r="G17" s="21">
        <v>2</v>
      </c>
      <c r="H17" s="21" t="s">
        <v>14</v>
      </c>
      <c r="I17" s="21">
        <v>2</v>
      </c>
      <c r="J17" s="21" t="s">
        <v>14</v>
      </c>
      <c r="K17" s="21">
        <v>2</v>
      </c>
      <c r="L17" s="31" t="s">
        <v>14</v>
      </c>
      <c r="M17" s="38">
        <v>2</v>
      </c>
      <c r="N17" s="9"/>
    </row>
    <row r="18" spans="1:14" x14ac:dyDescent="0.3">
      <c r="A18" s="10"/>
      <c r="B18" s="21" t="s">
        <v>17</v>
      </c>
      <c r="C18" s="25">
        <v>43073</v>
      </c>
      <c r="D18" s="21" t="s">
        <v>14</v>
      </c>
      <c r="E18" s="21">
        <v>2</v>
      </c>
      <c r="F18" s="21" t="s">
        <v>14</v>
      </c>
      <c r="G18" s="21">
        <v>2</v>
      </c>
      <c r="H18" s="21" t="s">
        <v>14</v>
      </c>
      <c r="I18" s="21">
        <v>2</v>
      </c>
      <c r="J18" s="21" t="s">
        <v>14</v>
      </c>
      <c r="K18" s="21">
        <v>2</v>
      </c>
      <c r="L18" s="31" t="s">
        <v>14</v>
      </c>
      <c r="M18" s="38">
        <v>2</v>
      </c>
      <c r="N18" s="9"/>
    </row>
    <row r="19" spans="1:14" x14ac:dyDescent="0.3">
      <c r="A19" s="10"/>
      <c r="B19" s="21" t="s">
        <v>17</v>
      </c>
      <c r="C19" s="25">
        <v>43073</v>
      </c>
      <c r="D19" s="21" t="s">
        <v>14</v>
      </c>
      <c r="E19" s="21">
        <v>2</v>
      </c>
      <c r="F19" s="21" t="s">
        <v>14</v>
      </c>
      <c r="G19" s="21">
        <v>2</v>
      </c>
      <c r="H19" s="21" t="s">
        <v>14</v>
      </c>
      <c r="I19" s="21">
        <v>2</v>
      </c>
      <c r="J19" s="21" t="s">
        <v>14</v>
      </c>
      <c r="K19" s="21">
        <v>2</v>
      </c>
      <c r="L19" s="31" t="s">
        <v>14</v>
      </c>
      <c r="M19" s="38">
        <v>2</v>
      </c>
      <c r="N19" s="9"/>
    </row>
    <row r="20" spans="1:14" x14ac:dyDescent="0.3">
      <c r="A20" s="10"/>
      <c r="B20" s="21" t="s">
        <v>17</v>
      </c>
      <c r="C20" s="25">
        <v>43073</v>
      </c>
      <c r="D20" s="21" t="s">
        <v>14</v>
      </c>
      <c r="E20" s="21">
        <v>2</v>
      </c>
      <c r="F20" s="21" t="s">
        <v>14</v>
      </c>
      <c r="G20" s="21">
        <v>2</v>
      </c>
      <c r="H20" s="21" t="s">
        <v>14</v>
      </c>
      <c r="I20" s="21">
        <v>2</v>
      </c>
      <c r="J20" s="21" t="s">
        <v>14</v>
      </c>
      <c r="K20" s="21">
        <v>2</v>
      </c>
      <c r="L20" s="31" t="s">
        <v>15</v>
      </c>
      <c r="M20" s="38">
        <v>1</v>
      </c>
      <c r="N20" s="9"/>
    </row>
    <row r="21" spans="1:14" x14ac:dyDescent="0.3">
      <c r="A21" s="10"/>
      <c r="B21" s="21" t="s">
        <v>17</v>
      </c>
      <c r="C21" s="25">
        <v>43073</v>
      </c>
      <c r="D21" s="21" t="s">
        <v>14</v>
      </c>
      <c r="E21" s="21">
        <v>2</v>
      </c>
      <c r="F21" s="21" t="s">
        <v>14</v>
      </c>
      <c r="G21" s="21">
        <v>2</v>
      </c>
      <c r="H21" s="21" t="s">
        <v>14</v>
      </c>
      <c r="I21" s="21">
        <v>2</v>
      </c>
      <c r="J21" s="21" t="s">
        <v>14</v>
      </c>
      <c r="K21" s="21">
        <v>2</v>
      </c>
      <c r="L21" s="31" t="s">
        <v>14</v>
      </c>
      <c r="M21" s="38">
        <v>2</v>
      </c>
      <c r="N21" s="9"/>
    </row>
    <row r="22" spans="1:14" x14ac:dyDescent="0.3">
      <c r="A22" s="10"/>
      <c r="B22" s="21" t="s">
        <v>17</v>
      </c>
      <c r="C22" s="25">
        <v>43073</v>
      </c>
      <c r="D22" s="21" t="s">
        <v>15</v>
      </c>
      <c r="E22" s="21">
        <v>1</v>
      </c>
      <c r="F22" s="21" t="s">
        <v>14</v>
      </c>
      <c r="G22" s="21">
        <v>2</v>
      </c>
      <c r="H22" s="21" t="s">
        <v>14</v>
      </c>
      <c r="I22" s="21">
        <v>2</v>
      </c>
      <c r="J22" s="21" t="s">
        <v>14</v>
      </c>
      <c r="K22" s="21">
        <v>2</v>
      </c>
      <c r="L22" s="31" t="s">
        <v>14</v>
      </c>
      <c r="M22" s="38">
        <v>2</v>
      </c>
      <c r="N22" s="9"/>
    </row>
    <row r="23" spans="1:14" x14ac:dyDescent="0.3">
      <c r="A23" s="10"/>
      <c r="B23" s="21" t="s">
        <v>17</v>
      </c>
      <c r="C23" s="25">
        <v>43073</v>
      </c>
      <c r="D23" s="21" t="s">
        <v>14</v>
      </c>
      <c r="E23" s="21">
        <v>2</v>
      </c>
      <c r="F23" s="21" t="s">
        <v>14</v>
      </c>
      <c r="G23" s="21">
        <v>2</v>
      </c>
      <c r="H23" s="21" t="s">
        <v>14</v>
      </c>
      <c r="I23" s="21">
        <v>2</v>
      </c>
      <c r="J23" s="21" t="s">
        <v>14</v>
      </c>
      <c r="K23" s="21">
        <v>2</v>
      </c>
      <c r="L23" s="31" t="s">
        <v>15</v>
      </c>
      <c r="M23" s="38">
        <v>1</v>
      </c>
      <c r="N23" s="9"/>
    </row>
    <row r="24" spans="1:14" x14ac:dyDescent="0.3">
      <c r="A24" s="10"/>
      <c r="B24" s="21" t="s">
        <v>17</v>
      </c>
      <c r="C24" s="25">
        <v>43073</v>
      </c>
      <c r="D24" s="21" t="s">
        <v>14</v>
      </c>
      <c r="E24" s="21">
        <v>2</v>
      </c>
      <c r="F24" s="21" t="s">
        <v>14</v>
      </c>
      <c r="G24" s="21">
        <v>2</v>
      </c>
      <c r="H24" s="21" t="s">
        <v>14</v>
      </c>
      <c r="I24" s="21">
        <v>2</v>
      </c>
      <c r="J24" s="21" t="s">
        <v>14</v>
      </c>
      <c r="K24" s="21">
        <v>2</v>
      </c>
      <c r="L24" s="31" t="s">
        <v>14</v>
      </c>
      <c r="M24" s="38">
        <v>2</v>
      </c>
      <c r="N24" s="9"/>
    </row>
    <row r="25" spans="1:14" x14ac:dyDescent="0.3">
      <c r="A25" s="10"/>
      <c r="B25" s="21" t="s">
        <v>17</v>
      </c>
      <c r="C25" s="25">
        <v>43073</v>
      </c>
      <c r="D25" s="21" t="s">
        <v>15</v>
      </c>
      <c r="E25" s="21">
        <v>1</v>
      </c>
      <c r="F25" s="21" t="s">
        <v>14</v>
      </c>
      <c r="G25" s="21">
        <v>2</v>
      </c>
      <c r="H25" s="21" t="s">
        <v>14</v>
      </c>
      <c r="I25" s="21">
        <v>2</v>
      </c>
      <c r="J25" s="21" t="s">
        <v>14</v>
      </c>
      <c r="K25" s="21">
        <v>2</v>
      </c>
      <c r="L25" s="31" t="s">
        <v>14</v>
      </c>
      <c r="M25" s="38">
        <v>2</v>
      </c>
      <c r="N25" s="9"/>
    </row>
    <row r="26" spans="1:14" x14ac:dyDescent="0.3">
      <c r="A26" s="10"/>
      <c r="B26" s="21" t="s">
        <v>17</v>
      </c>
      <c r="C26" s="25">
        <v>43073</v>
      </c>
      <c r="D26" s="21" t="s">
        <v>14</v>
      </c>
      <c r="E26" s="21">
        <v>2</v>
      </c>
      <c r="F26" s="21" t="s">
        <v>14</v>
      </c>
      <c r="G26" s="21">
        <v>2</v>
      </c>
      <c r="H26" s="21" t="s">
        <v>14</v>
      </c>
      <c r="I26" s="21">
        <v>2</v>
      </c>
      <c r="J26" s="21" t="s">
        <v>14</v>
      </c>
      <c r="K26" s="21">
        <v>2</v>
      </c>
      <c r="L26" s="31" t="s">
        <v>14</v>
      </c>
      <c r="M26" s="38">
        <v>2</v>
      </c>
      <c r="N26" s="9"/>
    </row>
    <row r="27" spans="1:14" x14ac:dyDescent="0.3">
      <c r="A27" s="10"/>
      <c r="B27" s="21" t="s">
        <v>17</v>
      </c>
      <c r="C27" s="25">
        <v>43073</v>
      </c>
      <c r="D27" s="21" t="s">
        <v>14</v>
      </c>
      <c r="E27" s="21">
        <v>2</v>
      </c>
      <c r="F27" s="21" t="s">
        <v>14</v>
      </c>
      <c r="G27" s="21">
        <v>2</v>
      </c>
      <c r="H27" s="21" t="s">
        <v>14</v>
      </c>
      <c r="I27" s="21">
        <v>2</v>
      </c>
      <c r="J27" s="21" t="s">
        <v>14</v>
      </c>
      <c r="K27" s="21">
        <v>2</v>
      </c>
      <c r="L27" s="31" t="s">
        <v>14</v>
      </c>
      <c r="M27" s="38">
        <v>2</v>
      </c>
      <c r="N27" s="9"/>
    </row>
    <row r="28" spans="1:14" x14ac:dyDescent="0.3">
      <c r="A28" s="10"/>
      <c r="B28" s="21" t="s">
        <v>17</v>
      </c>
      <c r="C28" s="25">
        <v>43073</v>
      </c>
      <c r="D28" s="21" t="s">
        <v>14</v>
      </c>
      <c r="E28" s="21">
        <v>2</v>
      </c>
      <c r="F28" s="21" t="s">
        <v>14</v>
      </c>
      <c r="G28" s="21">
        <v>2</v>
      </c>
      <c r="H28" s="21" t="s">
        <v>14</v>
      </c>
      <c r="I28" s="21">
        <v>2</v>
      </c>
      <c r="J28" s="21" t="s">
        <v>14</v>
      </c>
      <c r="K28" s="21">
        <v>2</v>
      </c>
      <c r="L28" s="31" t="s">
        <v>14</v>
      </c>
      <c r="M28" s="38">
        <v>2</v>
      </c>
      <c r="N28" s="9"/>
    </row>
    <row r="29" spans="1:14" x14ac:dyDescent="0.3">
      <c r="A29" s="10"/>
      <c r="B29" s="21" t="s">
        <v>17</v>
      </c>
      <c r="C29" s="25">
        <v>43073</v>
      </c>
      <c r="D29" s="21" t="s">
        <v>15</v>
      </c>
      <c r="E29" s="21">
        <v>1</v>
      </c>
      <c r="F29" s="21" t="s">
        <v>16</v>
      </c>
      <c r="G29" s="21">
        <v>0</v>
      </c>
      <c r="H29" s="21" t="s">
        <v>14</v>
      </c>
      <c r="I29" s="21">
        <v>2</v>
      </c>
      <c r="J29" s="21" t="s">
        <v>14</v>
      </c>
      <c r="K29" s="21">
        <v>2</v>
      </c>
      <c r="L29" s="31" t="s">
        <v>14</v>
      </c>
      <c r="M29" s="38">
        <v>2</v>
      </c>
      <c r="N29" s="9"/>
    </row>
    <row r="30" spans="1:14" x14ac:dyDescent="0.3">
      <c r="A30" s="10"/>
      <c r="B30" s="21" t="s">
        <v>17</v>
      </c>
      <c r="C30" s="25">
        <v>43073</v>
      </c>
      <c r="D30" s="21" t="s">
        <v>16</v>
      </c>
      <c r="E30" s="21">
        <v>0</v>
      </c>
      <c r="F30" s="21" t="s">
        <v>14</v>
      </c>
      <c r="G30" s="21">
        <v>2</v>
      </c>
      <c r="H30" s="21" t="s">
        <v>14</v>
      </c>
      <c r="I30" s="21">
        <v>2</v>
      </c>
      <c r="J30" s="21" t="s">
        <v>14</v>
      </c>
      <c r="K30" s="21">
        <v>2</v>
      </c>
      <c r="L30" s="31" t="s">
        <v>16</v>
      </c>
      <c r="M30" s="38">
        <v>0</v>
      </c>
      <c r="N30" s="9"/>
    </row>
    <row r="31" spans="1:14" x14ac:dyDescent="0.3">
      <c r="A31" s="10"/>
      <c r="B31" s="21" t="s">
        <v>17</v>
      </c>
      <c r="C31" s="25">
        <v>43073</v>
      </c>
      <c r="D31" s="21" t="s">
        <v>14</v>
      </c>
      <c r="E31" s="21">
        <v>2</v>
      </c>
      <c r="F31" s="21" t="s">
        <v>14</v>
      </c>
      <c r="G31" s="21">
        <v>2</v>
      </c>
      <c r="H31" s="21" t="s">
        <v>14</v>
      </c>
      <c r="I31" s="21">
        <v>2</v>
      </c>
      <c r="J31" s="21" t="s">
        <v>14</v>
      </c>
      <c r="K31" s="21">
        <v>2</v>
      </c>
      <c r="L31" s="31" t="s">
        <v>14</v>
      </c>
      <c r="M31" s="38">
        <v>2</v>
      </c>
      <c r="N31" s="9"/>
    </row>
    <row r="32" spans="1:14" x14ac:dyDescent="0.3">
      <c r="A32" s="10"/>
      <c r="B32" s="21" t="s">
        <v>17</v>
      </c>
      <c r="C32" s="25">
        <v>43073</v>
      </c>
      <c r="D32" s="21" t="s">
        <v>15</v>
      </c>
      <c r="E32" s="21">
        <v>1</v>
      </c>
      <c r="F32" s="21" t="s">
        <v>14</v>
      </c>
      <c r="G32" s="21">
        <v>2</v>
      </c>
      <c r="H32" s="21" t="s">
        <v>14</v>
      </c>
      <c r="I32" s="21">
        <v>2</v>
      </c>
      <c r="J32" s="21" t="s">
        <v>14</v>
      </c>
      <c r="K32" s="21">
        <v>2</v>
      </c>
      <c r="L32" s="31" t="s">
        <v>14</v>
      </c>
      <c r="M32" s="38">
        <v>2</v>
      </c>
      <c r="N32" s="9"/>
    </row>
    <row r="33" spans="1:14" x14ac:dyDescent="0.3">
      <c r="A33" s="10"/>
      <c r="B33" s="21" t="s">
        <v>17</v>
      </c>
      <c r="C33" s="25">
        <v>43073</v>
      </c>
      <c r="D33" s="21" t="s">
        <v>14</v>
      </c>
      <c r="E33" s="21">
        <v>2</v>
      </c>
      <c r="F33" s="21" t="s">
        <v>14</v>
      </c>
      <c r="G33" s="21">
        <v>2</v>
      </c>
      <c r="H33" s="21" t="s">
        <v>14</v>
      </c>
      <c r="I33" s="21">
        <v>2</v>
      </c>
      <c r="J33" s="21" t="s">
        <v>14</v>
      </c>
      <c r="K33" s="21">
        <v>2</v>
      </c>
      <c r="L33" s="31" t="s">
        <v>16</v>
      </c>
      <c r="M33" s="38">
        <v>0</v>
      </c>
      <c r="N33" s="9"/>
    </row>
    <row r="34" spans="1:14" x14ac:dyDescent="0.3">
      <c r="A34" s="10"/>
      <c r="B34" s="21" t="s">
        <v>17</v>
      </c>
      <c r="C34" s="25">
        <v>43073</v>
      </c>
      <c r="D34" s="21" t="s">
        <v>14</v>
      </c>
      <c r="E34" s="21">
        <v>2</v>
      </c>
      <c r="F34" s="21" t="s">
        <v>14</v>
      </c>
      <c r="G34" s="21">
        <v>2</v>
      </c>
      <c r="H34" s="21" t="s">
        <v>14</v>
      </c>
      <c r="I34" s="21">
        <v>2</v>
      </c>
      <c r="J34" s="21" t="s">
        <v>14</v>
      </c>
      <c r="K34" s="21">
        <v>2</v>
      </c>
      <c r="L34" s="31" t="s">
        <v>14</v>
      </c>
      <c r="M34" s="38">
        <v>2</v>
      </c>
      <c r="N34" s="9"/>
    </row>
    <row r="35" spans="1:14" x14ac:dyDescent="0.3">
      <c r="A35" s="10"/>
      <c r="B35" s="21" t="s">
        <v>17</v>
      </c>
      <c r="C35" s="25">
        <v>43073</v>
      </c>
      <c r="D35" s="21" t="s">
        <v>14</v>
      </c>
      <c r="E35" s="21">
        <v>2</v>
      </c>
      <c r="F35" s="21" t="s">
        <v>14</v>
      </c>
      <c r="G35" s="21">
        <v>2</v>
      </c>
      <c r="H35" s="21" t="s">
        <v>14</v>
      </c>
      <c r="I35" s="21">
        <v>2</v>
      </c>
      <c r="J35" s="21" t="s">
        <v>14</v>
      </c>
      <c r="K35" s="21">
        <v>2</v>
      </c>
      <c r="L35" s="31" t="s">
        <v>14</v>
      </c>
      <c r="M35" s="38">
        <v>2</v>
      </c>
      <c r="N35" s="9"/>
    </row>
    <row r="36" spans="1:14" x14ac:dyDescent="0.3">
      <c r="A36" s="10"/>
      <c r="B36" s="21" t="s">
        <v>17</v>
      </c>
      <c r="C36" s="25">
        <v>43073</v>
      </c>
      <c r="D36" s="21" t="s">
        <v>14</v>
      </c>
      <c r="E36" s="21">
        <v>2</v>
      </c>
      <c r="F36" s="21" t="s">
        <v>14</v>
      </c>
      <c r="G36" s="21">
        <v>2</v>
      </c>
      <c r="H36" s="21" t="s">
        <v>14</v>
      </c>
      <c r="I36" s="21">
        <v>2</v>
      </c>
      <c r="J36" s="21" t="s">
        <v>14</v>
      </c>
      <c r="K36" s="21">
        <v>2</v>
      </c>
      <c r="L36" s="31" t="s">
        <v>14</v>
      </c>
      <c r="M36" s="38">
        <v>2</v>
      </c>
      <c r="N36" s="9"/>
    </row>
    <row r="37" spans="1:14" x14ac:dyDescent="0.3">
      <c r="A37" s="10"/>
      <c r="B37" s="21" t="s">
        <v>17</v>
      </c>
      <c r="C37" s="25">
        <v>43073</v>
      </c>
      <c r="D37" s="21" t="s">
        <v>14</v>
      </c>
      <c r="E37" s="21">
        <v>2</v>
      </c>
      <c r="F37" s="21" t="s">
        <v>15</v>
      </c>
      <c r="G37" s="21">
        <v>1</v>
      </c>
      <c r="H37" s="21" t="s">
        <v>14</v>
      </c>
      <c r="I37" s="21">
        <v>2</v>
      </c>
      <c r="J37" s="21" t="s">
        <v>14</v>
      </c>
      <c r="K37" s="21">
        <v>2</v>
      </c>
      <c r="L37" s="31" t="s">
        <v>14</v>
      </c>
      <c r="M37" s="38">
        <v>2</v>
      </c>
      <c r="N37" s="9"/>
    </row>
    <row r="38" spans="1:14" x14ac:dyDescent="0.3">
      <c r="A38" s="10"/>
      <c r="B38" s="21" t="s">
        <v>17</v>
      </c>
      <c r="C38" s="25">
        <v>43073</v>
      </c>
      <c r="D38" s="21" t="s">
        <v>14</v>
      </c>
      <c r="E38" s="21">
        <v>2</v>
      </c>
      <c r="F38" s="21" t="s">
        <v>14</v>
      </c>
      <c r="G38" s="21">
        <v>2</v>
      </c>
      <c r="H38" s="21" t="s">
        <v>14</v>
      </c>
      <c r="I38" s="21">
        <v>2</v>
      </c>
      <c r="J38" s="21" t="s">
        <v>14</v>
      </c>
      <c r="K38" s="21">
        <v>2</v>
      </c>
      <c r="L38" s="31" t="s">
        <v>14</v>
      </c>
      <c r="M38" s="38">
        <v>2</v>
      </c>
      <c r="N38" s="9"/>
    </row>
    <row r="39" spans="1:14" x14ac:dyDescent="0.3">
      <c r="A39" s="10"/>
      <c r="B39" s="21" t="s">
        <v>17</v>
      </c>
      <c r="C39" s="25">
        <v>43073</v>
      </c>
      <c r="D39" s="21" t="s">
        <v>14</v>
      </c>
      <c r="E39" s="21">
        <v>2</v>
      </c>
      <c r="F39" s="21" t="s">
        <v>14</v>
      </c>
      <c r="G39" s="21">
        <v>2</v>
      </c>
      <c r="H39" s="21" t="s">
        <v>14</v>
      </c>
      <c r="I39" s="21">
        <v>2</v>
      </c>
      <c r="J39" s="21" t="s">
        <v>14</v>
      </c>
      <c r="K39" s="21">
        <v>2</v>
      </c>
      <c r="L39" s="31" t="s">
        <v>14</v>
      </c>
      <c r="M39" s="38">
        <v>2</v>
      </c>
      <c r="N39" s="9"/>
    </row>
    <row r="40" spans="1:14" x14ac:dyDescent="0.3">
      <c r="A40" s="10"/>
      <c r="B40" s="21" t="s">
        <v>17</v>
      </c>
      <c r="C40" s="25">
        <v>43073</v>
      </c>
      <c r="D40" s="21" t="s">
        <v>14</v>
      </c>
      <c r="E40" s="21">
        <v>2</v>
      </c>
      <c r="F40" s="21" t="s">
        <v>14</v>
      </c>
      <c r="G40" s="21">
        <v>2</v>
      </c>
      <c r="H40" s="21" t="s">
        <v>14</v>
      </c>
      <c r="I40" s="21">
        <v>2</v>
      </c>
      <c r="J40" s="21" t="s">
        <v>14</v>
      </c>
      <c r="K40" s="21">
        <v>2</v>
      </c>
      <c r="L40" s="31" t="s">
        <v>14</v>
      </c>
      <c r="M40" s="38">
        <v>2</v>
      </c>
      <c r="N40" s="9"/>
    </row>
    <row r="41" spans="1:14" x14ac:dyDescent="0.3">
      <c r="A41" s="10"/>
      <c r="B41" s="21" t="s">
        <v>17</v>
      </c>
      <c r="C41" s="25">
        <v>43073</v>
      </c>
      <c r="D41" s="21" t="s">
        <v>14</v>
      </c>
      <c r="E41" s="21">
        <v>2</v>
      </c>
      <c r="F41" s="21" t="s">
        <v>14</v>
      </c>
      <c r="G41" s="21">
        <v>2</v>
      </c>
      <c r="H41" s="21" t="s">
        <v>14</v>
      </c>
      <c r="I41" s="21">
        <v>2</v>
      </c>
      <c r="J41" s="21" t="s">
        <v>14</v>
      </c>
      <c r="K41" s="21">
        <v>2</v>
      </c>
      <c r="L41" s="31" t="s">
        <v>14</v>
      </c>
      <c r="M41" s="38">
        <v>2</v>
      </c>
      <c r="N41" s="9"/>
    </row>
    <row r="42" spans="1:14" x14ac:dyDescent="0.3">
      <c r="A42" s="10"/>
      <c r="B42" s="21" t="s">
        <v>17</v>
      </c>
      <c r="C42" s="25">
        <v>43073</v>
      </c>
      <c r="D42" s="21" t="s">
        <v>14</v>
      </c>
      <c r="E42" s="21">
        <v>2</v>
      </c>
      <c r="F42" s="21" t="s">
        <v>14</v>
      </c>
      <c r="G42" s="21">
        <v>2</v>
      </c>
      <c r="H42" s="21" t="s">
        <v>14</v>
      </c>
      <c r="I42" s="21">
        <v>2</v>
      </c>
      <c r="J42" s="21" t="s">
        <v>14</v>
      </c>
      <c r="K42" s="21">
        <v>2</v>
      </c>
      <c r="L42" s="31" t="s">
        <v>14</v>
      </c>
      <c r="M42" s="38">
        <v>2</v>
      </c>
      <c r="N42" s="9"/>
    </row>
    <row r="43" spans="1:14" x14ac:dyDescent="0.3">
      <c r="A43" s="10"/>
      <c r="B43" s="21" t="s">
        <v>17</v>
      </c>
      <c r="C43" s="25">
        <v>43108</v>
      </c>
      <c r="D43" s="21" t="s">
        <v>14</v>
      </c>
      <c r="E43" s="21">
        <v>2</v>
      </c>
      <c r="F43" s="21" t="s">
        <v>14</v>
      </c>
      <c r="G43" s="21">
        <v>2</v>
      </c>
      <c r="H43" s="21" t="s">
        <v>14</v>
      </c>
      <c r="I43" s="21">
        <v>2</v>
      </c>
      <c r="J43" s="21" t="s">
        <v>14</v>
      </c>
      <c r="K43" s="21">
        <v>2</v>
      </c>
      <c r="L43" s="31" t="s">
        <v>14</v>
      </c>
      <c r="M43" s="38">
        <v>2</v>
      </c>
      <c r="N43" s="9"/>
    </row>
    <row r="44" spans="1:14" x14ac:dyDescent="0.3">
      <c r="A44" s="10"/>
      <c r="B44" s="21" t="s">
        <v>17</v>
      </c>
      <c r="C44" s="25">
        <v>43108</v>
      </c>
      <c r="D44" s="21" t="s">
        <v>15</v>
      </c>
      <c r="E44" s="21">
        <v>1</v>
      </c>
      <c r="F44" s="21" t="s">
        <v>14</v>
      </c>
      <c r="G44" s="21">
        <v>2</v>
      </c>
      <c r="H44" s="21" t="s">
        <v>14</v>
      </c>
      <c r="I44" s="21">
        <v>2</v>
      </c>
      <c r="J44" s="21" t="s">
        <v>15</v>
      </c>
      <c r="K44" s="21">
        <v>1</v>
      </c>
      <c r="L44" s="31" t="s">
        <v>14</v>
      </c>
      <c r="M44" s="38">
        <v>2</v>
      </c>
      <c r="N44" s="9"/>
    </row>
    <row r="45" spans="1:14" x14ac:dyDescent="0.3">
      <c r="A45" s="10"/>
      <c r="B45" s="21" t="s">
        <v>17</v>
      </c>
      <c r="C45" s="25">
        <v>43108</v>
      </c>
      <c r="D45" s="21" t="s">
        <v>15</v>
      </c>
      <c r="E45" s="21">
        <v>1</v>
      </c>
      <c r="F45" s="21" t="s">
        <v>14</v>
      </c>
      <c r="G45" s="21">
        <v>2</v>
      </c>
      <c r="H45" s="21" t="s">
        <v>14</v>
      </c>
      <c r="I45" s="21">
        <v>2</v>
      </c>
      <c r="J45" s="21" t="s">
        <v>14</v>
      </c>
      <c r="K45" s="21">
        <v>2</v>
      </c>
      <c r="L45" s="31" t="s">
        <v>14</v>
      </c>
      <c r="M45" s="38">
        <v>2</v>
      </c>
      <c r="N45" s="9"/>
    </row>
    <row r="46" spans="1:14" x14ac:dyDescent="0.3">
      <c r="A46" s="10"/>
      <c r="B46" s="21" t="s">
        <v>17</v>
      </c>
      <c r="C46" s="25">
        <v>43108</v>
      </c>
      <c r="D46" s="21" t="s">
        <v>15</v>
      </c>
      <c r="E46" s="21">
        <v>1</v>
      </c>
      <c r="F46" s="21" t="s">
        <v>14</v>
      </c>
      <c r="G46" s="21">
        <v>2</v>
      </c>
      <c r="H46" s="21" t="s">
        <v>14</v>
      </c>
      <c r="I46" s="21">
        <v>2</v>
      </c>
      <c r="J46" s="21" t="s">
        <v>14</v>
      </c>
      <c r="K46" s="21">
        <v>2</v>
      </c>
      <c r="L46" s="31" t="s">
        <v>14</v>
      </c>
      <c r="M46" s="38">
        <v>2</v>
      </c>
      <c r="N46" s="9"/>
    </row>
    <row r="47" spans="1:14" x14ac:dyDescent="0.3">
      <c r="A47" s="10"/>
      <c r="B47" s="21" t="s">
        <v>17</v>
      </c>
      <c r="C47" s="25">
        <v>43108</v>
      </c>
      <c r="D47" s="21" t="s">
        <v>15</v>
      </c>
      <c r="E47" s="21">
        <v>1</v>
      </c>
      <c r="F47" s="21" t="s">
        <v>14</v>
      </c>
      <c r="G47" s="21">
        <v>2</v>
      </c>
      <c r="H47" s="21" t="s">
        <v>14</v>
      </c>
      <c r="I47" s="21">
        <v>2</v>
      </c>
      <c r="J47" s="21" t="s">
        <v>14</v>
      </c>
      <c r="K47" s="21">
        <v>2</v>
      </c>
      <c r="L47" s="31" t="s">
        <v>14</v>
      </c>
      <c r="M47" s="38">
        <v>2</v>
      </c>
      <c r="N47" s="9"/>
    </row>
    <row r="48" spans="1:14" x14ac:dyDescent="0.3">
      <c r="A48" s="10"/>
      <c r="B48" s="21" t="s">
        <v>17</v>
      </c>
      <c r="C48" s="25">
        <v>43108</v>
      </c>
      <c r="D48" s="21" t="s">
        <v>15</v>
      </c>
      <c r="E48" s="21">
        <v>1</v>
      </c>
      <c r="F48" s="21" t="s">
        <v>15</v>
      </c>
      <c r="G48" s="21">
        <v>1</v>
      </c>
      <c r="H48" s="21" t="s">
        <v>14</v>
      </c>
      <c r="I48" s="21">
        <v>2</v>
      </c>
      <c r="J48" s="21" t="s">
        <v>15</v>
      </c>
      <c r="K48" s="21">
        <v>1</v>
      </c>
      <c r="L48" s="31" t="s">
        <v>15</v>
      </c>
      <c r="M48" s="38">
        <v>1</v>
      </c>
      <c r="N48" s="9"/>
    </row>
    <row r="49" spans="1:14" x14ac:dyDescent="0.3">
      <c r="A49" s="10"/>
      <c r="B49" s="21" t="s">
        <v>17</v>
      </c>
      <c r="C49" s="25">
        <v>43108</v>
      </c>
      <c r="D49" s="21" t="s">
        <v>15</v>
      </c>
      <c r="E49" s="21">
        <v>1</v>
      </c>
      <c r="F49" s="21" t="s">
        <v>14</v>
      </c>
      <c r="G49" s="21">
        <v>2</v>
      </c>
      <c r="H49" s="21" t="s">
        <v>14</v>
      </c>
      <c r="I49" s="21">
        <v>2</v>
      </c>
      <c r="J49" s="21" t="s">
        <v>14</v>
      </c>
      <c r="K49" s="21">
        <v>2</v>
      </c>
      <c r="L49" s="31" t="s">
        <v>14</v>
      </c>
      <c r="M49" s="38">
        <v>2</v>
      </c>
      <c r="N49" s="9"/>
    </row>
    <row r="50" spans="1:14" x14ac:dyDescent="0.3">
      <c r="A50" s="10"/>
      <c r="B50" s="21" t="s">
        <v>17</v>
      </c>
      <c r="C50" s="25">
        <v>43108</v>
      </c>
      <c r="D50" s="21" t="s">
        <v>15</v>
      </c>
      <c r="E50" s="21">
        <v>1</v>
      </c>
      <c r="F50" s="21" t="s">
        <v>14</v>
      </c>
      <c r="G50" s="21">
        <v>2</v>
      </c>
      <c r="H50" s="21" t="s">
        <v>14</v>
      </c>
      <c r="I50" s="21">
        <v>2</v>
      </c>
      <c r="J50" s="21" t="s">
        <v>15</v>
      </c>
      <c r="K50" s="21">
        <v>1</v>
      </c>
      <c r="L50" s="31" t="s">
        <v>14</v>
      </c>
      <c r="M50" s="38">
        <v>2</v>
      </c>
      <c r="N50" s="9"/>
    </row>
    <row r="51" spans="1:14" x14ac:dyDescent="0.3">
      <c r="A51" s="10"/>
      <c r="B51" s="21" t="s">
        <v>17</v>
      </c>
      <c r="C51" s="25">
        <v>43108</v>
      </c>
      <c r="D51" s="21" t="s">
        <v>16</v>
      </c>
      <c r="E51" s="21">
        <v>0</v>
      </c>
      <c r="F51" s="21" t="s">
        <v>15</v>
      </c>
      <c r="G51" s="21">
        <v>1</v>
      </c>
      <c r="H51" s="21" t="s">
        <v>14</v>
      </c>
      <c r="I51" s="21">
        <v>2</v>
      </c>
      <c r="J51" s="21" t="s">
        <v>15</v>
      </c>
      <c r="K51" s="21">
        <v>1</v>
      </c>
      <c r="L51" s="31" t="s">
        <v>14</v>
      </c>
      <c r="M51" s="38">
        <v>2</v>
      </c>
      <c r="N51" s="9"/>
    </row>
    <row r="52" spans="1:14" x14ac:dyDescent="0.3">
      <c r="A52" s="10"/>
      <c r="B52" s="21" t="s">
        <v>17</v>
      </c>
      <c r="C52" s="25">
        <v>43108</v>
      </c>
      <c r="D52" s="21" t="s">
        <v>15</v>
      </c>
      <c r="E52" s="21">
        <v>1</v>
      </c>
      <c r="F52" s="21" t="s">
        <v>14</v>
      </c>
      <c r="G52" s="21">
        <v>2</v>
      </c>
      <c r="H52" s="21" t="s">
        <v>14</v>
      </c>
      <c r="I52" s="21">
        <v>2</v>
      </c>
      <c r="J52" s="21" t="s">
        <v>15</v>
      </c>
      <c r="K52" s="21">
        <v>1</v>
      </c>
      <c r="L52" s="31" t="s">
        <v>15</v>
      </c>
      <c r="M52" s="38">
        <v>1</v>
      </c>
      <c r="N52" s="9"/>
    </row>
    <row r="53" spans="1:14" x14ac:dyDescent="0.3">
      <c r="A53" s="10"/>
      <c r="B53" s="21" t="s">
        <v>17</v>
      </c>
      <c r="C53" s="25">
        <v>43108</v>
      </c>
      <c r="D53" s="21" t="s">
        <v>15</v>
      </c>
      <c r="E53" s="21">
        <v>1</v>
      </c>
      <c r="F53" s="21" t="s">
        <v>14</v>
      </c>
      <c r="G53" s="21">
        <v>2</v>
      </c>
      <c r="H53" s="21" t="s">
        <v>14</v>
      </c>
      <c r="I53" s="21">
        <v>2</v>
      </c>
      <c r="J53" s="21" t="s">
        <v>15</v>
      </c>
      <c r="K53" s="21">
        <v>1</v>
      </c>
      <c r="L53" s="31" t="s">
        <v>14</v>
      </c>
      <c r="M53" s="38">
        <v>2</v>
      </c>
      <c r="N53" s="9"/>
    </row>
    <row r="54" spans="1:14" x14ac:dyDescent="0.3">
      <c r="A54" s="10"/>
      <c r="B54" s="21" t="s">
        <v>17</v>
      </c>
      <c r="C54" s="25">
        <v>43108</v>
      </c>
      <c r="D54" s="21" t="s">
        <v>15</v>
      </c>
      <c r="E54" s="21">
        <v>1</v>
      </c>
      <c r="F54" s="21" t="s">
        <v>14</v>
      </c>
      <c r="G54" s="21">
        <v>2</v>
      </c>
      <c r="H54" s="21" t="s">
        <v>14</v>
      </c>
      <c r="I54" s="21">
        <v>2</v>
      </c>
      <c r="J54" s="21" t="s">
        <v>14</v>
      </c>
      <c r="K54" s="21">
        <v>2</v>
      </c>
      <c r="L54" s="31" t="s">
        <v>14</v>
      </c>
      <c r="M54" s="38">
        <v>2</v>
      </c>
      <c r="N54" s="9"/>
    </row>
    <row r="55" spans="1:14" customFormat="1" x14ac:dyDescent="0.3">
      <c r="B55" s="21" t="s">
        <v>17</v>
      </c>
      <c r="C55" s="25">
        <v>43213</v>
      </c>
      <c r="D55" s="21" t="s">
        <v>14</v>
      </c>
      <c r="E55" s="21">
        <v>2</v>
      </c>
      <c r="F55" s="21" t="s">
        <v>14</v>
      </c>
      <c r="G55" s="21">
        <v>2</v>
      </c>
      <c r="H55" s="21" t="s">
        <v>14</v>
      </c>
      <c r="I55" s="21">
        <v>2</v>
      </c>
      <c r="J55" s="21" t="s">
        <v>14</v>
      </c>
      <c r="K55" s="21">
        <v>2</v>
      </c>
      <c r="L55" s="31" t="s">
        <v>14</v>
      </c>
      <c r="M55" s="38">
        <v>2</v>
      </c>
    </row>
    <row r="56" spans="1:14" customFormat="1" x14ac:dyDescent="0.3">
      <c r="A56" s="10"/>
      <c r="B56" s="21" t="s">
        <v>17</v>
      </c>
      <c r="C56" s="25">
        <v>43213</v>
      </c>
      <c r="D56" s="21" t="s">
        <v>15</v>
      </c>
      <c r="E56" s="21">
        <v>1</v>
      </c>
      <c r="F56" s="21" t="s">
        <v>14</v>
      </c>
      <c r="G56" s="21">
        <v>2</v>
      </c>
      <c r="H56" s="21" t="s">
        <v>14</v>
      </c>
      <c r="I56" s="21">
        <v>2</v>
      </c>
      <c r="J56" s="21" t="s">
        <v>14</v>
      </c>
      <c r="K56" s="21">
        <v>2</v>
      </c>
      <c r="L56" s="31" t="s">
        <v>16</v>
      </c>
      <c r="M56" s="38">
        <v>0</v>
      </c>
    </row>
    <row r="57" spans="1:14" customFormat="1" x14ac:dyDescent="0.3">
      <c r="A57" s="10"/>
      <c r="B57" s="21" t="s">
        <v>17</v>
      </c>
      <c r="C57" s="25">
        <v>43213</v>
      </c>
      <c r="D57" s="21" t="s">
        <v>14</v>
      </c>
      <c r="E57" s="21">
        <v>2</v>
      </c>
      <c r="F57" s="21" t="s">
        <v>14</v>
      </c>
      <c r="G57" s="21">
        <v>2</v>
      </c>
      <c r="H57" s="21" t="s">
        <v>14</v>
      </c>
      <c r="I57" s="21">
        <v>2</v>
      </c>
      <c r="J57" s="21" t="s">
        <v>14</v>
      </c>
      <c r="K57" s="21">
        <v>2</v>
      </c>
      <c r="L57" s="31" t="s">
        <v>14</v>
      </c>
      <c r="M57" s="38">
        <v>2</v>
      </c>
    </row>
    <row r="58" spans="1:14" customFormat="1" x14ac:dyDescent="0.3">
      <c r="A58" s="10"/>
      <c r="B58" s="21" t="s">
        <v>17</v>
      </c>
      <c r="C58" s="25">
        <v>43213</v>
      </c>
      <c r="D58" s="21" t="s">
        <v>14</v>
      </c>
      <c r="E58" s="21">
        <v>2</v>
      </c>
      <c r="F58" s="21" t="s">
        <v>14</v>
      </c>
      <c r="G58" s="21">
        <v>2</v>
      </c>
      <c r="H58" s="21" t="s">
        <v>14</v>
      </c>
      <c r="I58" s="21">
        <v>2</v>
      </c>
      <c r="J58" s="21" t="s">
        <v>14</v>
      </c>
      <c r="K58" s="21">
        <v>2</v>
      </c>
      <c r="L58" s="31" t="s">
        <v>14</v>
      </c>
      <c r="M58" s="38">
        <v>2</v>
      </c>
    </row>
    <row r="59" spans="1:14" customFormat="1" x14ac:dyDescent="0.3">
      <c r="A59" s="10"/>
      <c r="B59" s="21" t="s">
        <v>17</v>
      </c>
      <c r="C59" s="25">
        <v>43213</v>
      </c>
      <c r="D59" s="21" t="s">
        <v>14</v>
      </c>
      <c r="E59" s="21">
        <v>2</v>
      </c>
      <c r="F59" s="21" t="s">
        <v>14</v>
      </c>
      <c r="G59" s="21">
        <v>2</v>
      </c>
      <c r="H59" s="21" t="s">
        <v>14</v>
      </c>
      <c r="I59" s="21">
        <v>2</v>
      </c>
      <c r="J59" s="21" t="s">
        <v>14</v>
      </c>
      <c r="K59" s="21">
        <v>2</v>
      </c>
      <c r="L59" s="31" t="s">
        <v>14</v>
      </c>
      <c r="M59" s="38">
        <v>2</v>
      </c>
    </row>
    <row r="60" spans="1:14" customFormat="1" x14ac:dyDescent="0.3">
      <c r="A60" s="10"/>
      <c r="B60" s="21" t="s">
        <v>17</v>
      </c>
      <c r="C60" s="25">
        <v>43213</v>
      </c>
      <c r="D60" s="21" t="s">
        <v>14</v>
      </c>
      <c r="E60" s="21">
        <v>2</v>
      </c>
      <c r="F60" s="21" t="s">
        <v>14</v>
      </c>
      <c r="G60" s="21">
        <v>2</v>
      </c>
      <c r="H60" s="21" t="s">
        <v>14</v>
      </c>
      <c r="I60" s="21">
        <v>2</v>
      </c>
      <c r="J60" s="21" t="s">
        <v>14</v>
      </c>
      <c r="K60" s="21">
        <v>2</v>
      </c>
      <c r="L60" s="31" t="s">
        <v>14</v>
      </c>
      <c r="M60" s="38">
        <v>2</v>
      </c>
    </row>
    <row r="61" spans="1:14" customFormat="1" x14ac:dyDescent="0.3">
      <c r="A61" s="10"/>
      <c r="B61" s="21" t="s">
        <v>17</v>
      </c>
      <c r="C61" s="25">
        <v>43213</v>
      </c>
      <c r="D61" s="21" t="s">
        <v>14</v>
      </c>
      <c r="E61" s="21">
        <v>2</v>
      </c>
      <c r="F61" s="21" t="s">
        <v>14</v>
      </c>
      <c r="G61" s="21">
        <v>2</v>
      </c>
      <c r="H61" s="21" t="s">
        <v>14</v>
      </c>
      <c r="I61" s="21">
        <v>2</v>
      </c>
      <c r="J61" s="21" t="s">
        <v>14</v>
      </c>
      <c r="K61" s="21">
        <v>2</v>
      </c>
      <c r="L61" s="31" t="s">
        <v>14</v>
      </c>
      <c r="M61" s="38">
        <v>2</v>
      </c>
    </row>
    <row r="62" spans="1:14" customFormat="1" x14ac:dyDescent="0.3">
      <c r="A62" s="10"/>
      <c r="B62" s="21" t="s">
        <v>17</v>
      </c>
      <c r="C62" s="25">
        <v>43213</v>
      </c>
      <c r="D62" s="21" t="s">
        <v>16</v>
      </c>
      <c r="E62" s="21">
        <v>0</v>
      </c>
      <c r="F62" s="21" t="s">
        <v>14</v>
      </c>
      <c r="G62" s="21">
        <v>2</v>
      </c>
      <c r="H62" s="21" t="s">
        <v>14</v>
      </c>
      <c r="I62" s="21">
        <v>2</v>
      </c>
      <c r="J62" s="21" t="s">
        <v>14</v>
      </c>
      <c r="K62" s="21">
        <v>2</v>
      </c>
      <c r="L62" s="31" t="s">
        <v>16</v>
      </c>
      <c r="M62" s="38">
        <v>0</v>
      </c>
    </row>
    <row r="63" spans="1:14" customFormat="1" x14ac:dyDescent="0.3">
      <c r="A63" s="10"/>
      <c r="B63" s="21" t="s">
        <v>17</v>
      </c>
      <c r="C63" s="25">
        <v>43213</v>
      </c>
      <c r="D63" s="21" t="s">
        <v>14</v>
      </c>
      <c r="E63" s="21">
        <v>2</v>
      </c>
      <c r="F63" s="21" t="s">
        <v>14</v>
      </c>
      <c r="G63" s="21">
        <v>2</v>
      </c>
      <c r="H63" s="21" t="s">
        <v>14</v>
      </c>
      <c r="I63" s="21">
        <v>2</v>
      </c>
      <c r="J63" s="21" t="s">
        <v>14</v>
      </c>
      <c r="K63" s="21">
        <v>2</v>
      </c>
      <c r="L63" s="31" t="s">
        <v>14</v>
      </c>
      <c r="M63" s="38">
        <v>2</v>
      </c>
    </row>
    <row r="64" spans="1:14" customFormat="1" x14ac:dyDescent="0.3">
      <c r="A64" s="10"/>
      <c r="B64" s="21" t="s">
        <v>17</v>
      </c>
      <c r="C64" s="25">
        <v>43213</v>
      </c>
      <c r="D64" s="21" t="s">
        <v>14</v>
      </c>
      <c r="E64" s="21">
        <v>2</v>
      </c>
      <c r="F64" s="21" t="s">
        <v>14</v>
      </c>
      <c r="G64" s="21">
        <v>2</v>
      </c>
      <c r="H64" s="21" t="s">
        <v>14</v>
      </c>
      <c r="I64" s="21">
        <v>2</v>
      </c>
      <c r="J64" s="21" t="s">
        <v>14</v>
      </c>
      <c r="K64" s="21">
        <v>2</v>
      </c>
      <c r="L64" s="31" t="s">
        <v>14</v>
      </c>
      <c r="M64" s="38">
        <v>2</v>
      </c>
    </row>
    <row r="65" spans="1:13" customFormat="1" x14ac:dyDescent="0.3">
      <c r="A65" s="10"/>
      <c r="B65" s="21" t="s">
        <v>17</v>
      </c>
      <c r="C65" s="25">
        <v>43213</v>
      </c>
      <c r="D65" s="21" t="s">
        <v>16</v>
      </c>
      <c r="E65" s="21">
        <v>0</v>
      </c>
      <c r="F65" s="21" t="s">
        <v>14</v>
      </c>
      <c r="G65" s="21">
        <v>2</v>
      </c>
      <c r="H65" s="21" t="s">
        <v>14</v>
      </c>
      <c r="I65" s="21">
        <v>2</v>
      </c>
      <c r="J65" s="21" t="s">
        <v>14</v>
      </c>
      <c r="K65" s="21">
        <v>2</v>
      </c>
      <c r="L65" s="31" t="s">
        <v>14</v>
      </c>
      <c r="M65" s="38">
        <v>2</v>
      </c>
    </row>
    <row r="66" spans="1:13" customFormat="1" x14ac:dyDescent="0.3">
      <c r="A66" s="10"/>
      <c r="B66" s="21" t="s">
        <v>17</v>
      </c>
      <c r="C66" s="25">
        <v>43213</v>
      </c>
      <c r="D66" s="21" t="s">
        <v>14</v>
      </c>
      <c r="E66" s="21">
        <v>2</v>
      </c>
      <c r="F66" s="21" t="s">
        <v>14</v>
      </c>
      <c r="G66" s="21">
        <v>2</v>
      </c>
      <c r="H66" s="21" t="s">
        <v>14</v>
      </c>
      <c r="I66" s="21">
        <v>2</v>
      </c>
      <c r="J66" s="21" t="s">
        <v>14</v>
      </c>
      <c r="K66" s="21">
        <v>2</v>
      </c>
      <c r="L66" s="31" t="s">
        <v>14</v>
      </c>
      <c r="M66" s="38">
        <v>2</v>
      </c>
    </row>
    <row r="67" spans="1:13" customFormat="1" x14ac:dyDescent="0.3">
      <c r="A67" s="10"/>
      <c r="B67" s="21" t="s">
        <v>17</v>
      </c>
      <c r="C67" s="25">
        <v>43213</v>
      </c>
      <c r="D67" s="21" t="s">
        <v>14</v>
      </c>
      <c r="E67" s="21">
        <v>2</v>
      </c>
      <c r="F67" s="21" t="s">
        <v>15</v>
      </c>
      <c r="G67" s="21">
        <v>1</v>
      </c>
      <c r="H67" s="21" t="s">
        <v>14</v>
      </c>
      <c r="I67" s="21">
        <v>2</v>
      </c>
      <c r="J67" s="21" t="s">
        <v>14</v>
      </c>
      <c r="K67" s="21">
        <v>2</v>
      </c>
      <c r="L67" s="31" t="s">
        <v>14</v>
      </c>
      <c r="M67" s="38">
        <v>2</v>
      </c>
    </row>
    <row r="68" spans="1:13" customFormat="1" x14ac:dyDescent="0.3">
      <c r="A68" s="10"/>
      <c r="B68" s="21" t="s">
        <v>17</v>
      </c>
      <c r="C68" s="25">
        <v>43213</v>
      </c>
      <c r="D68" s="21" t="s">
        <v>15</v>
      </c>
      <c r="E68" s="21">
        <v>1</v>
      </c>
      <c r="F68" s="21" t="s">
        <v>14</v>
      </c>
      <c r="G68" s="21">
        <v>2</v>
      </c>
      <c r="H68" s="21" t="s">
        <v>14</v>
      </c>
      <c r="I68" s="21">
        <v>2</v>
      </c>
      <c r="J68" s="21" t="s">
        <v>14</v>
      </c>
      <c r="K68" s="21">
        <v>2</v>
      </c>
      <c r="L68" s="31" t="s">
        <v>14</v>
      </c>
      <c r="M68" s="38">
        <v>2</v>
      </c>
    </row>
    <row r="69" spans="1:13" customFormat="1" x14ac:dyDescent="0.3">
      <c r="A69" s="10"/>
      <c r="B69" s="21" t="s">
        <v>17</v>
      </c>
      <c r="C69" s="25">
        <v>43213</v>
      </c>
      <c r="D69" s="21" t="s">
        <v>16</v>
      </c>
      <c r="E69" s="21">
        <v>0</v>
      </c>
      <c r="F69" s="21" t="s">
        <v>14</v>
      </c>
      <c r="G69" s="21">
        <v>2</v>
      </c>
      <c r="H69" s="21" t="s">
        <v>14</v>
      </c>
      <c r="I69" s="21">
        <v>2</v>
      </c>
      <c r="J69" s="21" t="s">
        <v>14</v>
      </c>
      <c r="K69" s="21">
        <v>2</v>
      </c>
      <c r="L69" s="31" t="s">
        <v>14</v>
      </c>
      <c r="M69" s="38">
        <v>2</v>
      </c>
    </row>
    <row r="70" spans="1:13" customFormat="1" x14ac:dyDescent="0.3">
      <c r="A70" s="10"/>
      <c r="B70" s="21" t="s">
        <v>17</v>
      </c>
      <c r="C70" s="25">
        <v>43213</v>
      </c>
      <c r="D70" s="21" t="s">
        <v>14</v>
      </c>
      <c r="E70" s="21">
        <v>2</v>
      </c>
      <c r="F70" s="21" t="s">
        <v>14</v>
      </c>
      <c r="G70" s="21">
        <v>2</v>
      </c>
      <c r="H70" s="21" t="s">
        <v>14</v>
      </c>
      <c r="I70" s="21">
        <v>2</v>
      </c>
      <c r="J70" s="21" t="s">
        <v>14</v>
      </c>
      <c r="K70" s="21">
        <v>2</v>
      </c>
      <c r="L70" s="31" t="s">
        <v>14</v>
      </c>
      <c r="M70" s="38">
        <v>2</v>
      </c>
    </row>
    <row r="71" spans="1:13" customFormat="1" x14ac:dyDescent="0.3">
      <c r="A71" s="10"/>
      <c r="B71" s="21" t="s">
        <v>17</v>
      </c>
      <c r="C71" s="25">
        <v>43213</v>
      </c>
      <c r="D71" s="21" t="s">
        <v>14</v>
      </c>
      <c r="E71" s="21">
        <v>2</v>
      </c>
      <c r="F71" s="21" t="s">
        <v>14</v>
      </c>
      <c r="G71" s="21">
        <v>2</v>
      </c>
      <c r="H71" s="21" t="s">
        <v>14</v>
      </c>
      <c r="I71" s="21">
        <v>2</v>
      </c>
      <c r="J71" s="21" t="s">
        <v>14</v>
      </c>
      <c r="K71" s="21">
        <v>2</v>
      </c>
      <c r="L71" s="31" t="s">
        <v>14</v>
      </c>
      <c r="M71" s="38">
        <v>2</v>
      </c>
    </row>
    <row r="72" spans="1:13" customFormat="1" x14ac:dyDescent="0.3">
      <c r="A72" s="10"/>
      <c r="B72" s="61" t="s">
        <v>44</v>
      </c>
      <c r="C72" s="38"/>
      <c r="D72" s="64">
        <f>COUNT(E9:E71)</f>
        <v>63</v>
      </c>
      <c r="E72" s="64"/>
      <c r="F72" s="64">
        <f t="shared" ref="F72:L72" si="0">COUNT(G9:G71)</f>
        <v>63</v>
      </c>
      <c r="G72" s="64"/>
      <c r="H72" s="64">
        <f t="shared" si="0"/>
        <v>63</v>
      </c>
      <c r="I72" s="64"/>
      <c r="J72" s="64">
        <f t="shared" si="0"/>
        <v>63</v>
      </c>
      <c r="K72" s="64"/>
      <c r="L72" s="64">
        <f t="shared" si="0"/>
        <v>63</v>
      </c>
      <c r="M72" s="38"/>
    </row>
    <row r="73" spans="1:13" customFormat="1" x14ac:dyDescent="0.3">
      <c r="A73" s="10"/>
      <c r="B73" s="41" t="s">
        <v>45</v>
      </c>
      <c r="C73" s="38"/>
      <c r="D73" s="64"/>
      <c r="E73" s="21"/>
      <c r="F73" s="21"/>
      <c r="G73" s="21"/>
      <c r="H73" s="21"/>
      <c r="I73" s="21"/>
      <c r="J73" s="21"/>
      <c r="K73" s="21"/>
      <c r="L73" s="31"/>
      <c r="M73" s="38"/>
    </row>
    <row r="74" spans="1:13" customFormat="1" x14ac:dyDescent="0.3">
      <c r="A74" s="10"/>
      <c r="B74" s="41" t="s">
        <v>46</v>
      </c>
      <c r="C74" s="38"/>
      <c r="D74" s="64">
        <f>COUNTIF(E9:E71,"2")</f>
        <v>41</v>
      </c>
      <c r="E74" s="64"/>
      <c r="F74" s="64">
        <f t="shared" ref="F74:L74" si="1">COUNTIF(G9:G71,"2")</f>
        <v>57</v>
      </c>
      <c r="G74" s="64"/>
      <c r="H74" s="64">
        <f t="shared" si="1"/>
        <v>63</v>
      </c>
      <c r="I74" s="64"/>
      <c r="J74" s="64">
        <f t="shared" si="1"/>
        <v>57</v>
      </c>
      <c r="K74" s="64"/>
      <c r="L74" s="64">
        <f t="shared" si="1"/>
        <v>53</v>
      </c>
      <c r="M74" s="38"/>
    </row>
    <row r="75" spans="1:13" customFormat="1" x14ac:dyDescent="0.3">
      <c r="A75" s="10"/>
      <c r="B75" s="41" t="s">
        <v>47</v>
      </c>
      <c r="C75" s="38"/>
      <c r="D75" s="64">
        <f>COUNTIF(E9:E71, "1")</f>
        <v>17</v>
      </c>
      <c r="E75" s="64"/>
      <c r="F75" s="64">
        <f t="shared" ref="F75:L75" si="2">COUNTIF(G9:G71, "1")</f>
        <v>5</v>
      </c>
      <c r="G75" s="64"/>
      <c r="H75" s="64">
        <f t="shared" si="2"/>
        <v>0</v>
      </c>
      <c r="I75" s="64"/>
      <c r="J75" s="64">
        <f t="shared" si="2"/>
        <v>6</v>
      </c>
      <c r="K75" s="64"/>
      <c r="L75" s="64">
        <f t="shared" si="2"/>
        <v>5</v>
      </c>
      <c r="M75" s="38"/>
    </row>
    <row r="76" spans="1:13" customFormat="1" x14ac:dyDescent="0.3">
      <c r="A76" s="10"/>
      <c r="B76" s="41" t="s">
        <v>48</v>
      </c>
      <c r="C76" s="38"/>
      <c r="D76" s="64">
        <f>COUNTIF(E9:E71,"0")</f>
        <v>5</v>
      </c>
      <c r="E76" s="64"/>
      <c r="F76" s="64">
        <f t="shared" ref="F76:L76" si="3">COUNTIF(G9:G71,"0")</f>
        <v>1</v>
      </c>
      <c r="G76" s="64"/>
      <c r="H76" s="64">
        <f t="shared" si="3"/>
        <v>0</v>
      </c>
      <c r="I76" s="64"/>
      <c r="J76" s="64">
        <f t="shared" si="3"/>
        <v>0</v>
      </c>
      <c r="K76" s="64"/>
      <c r="L76" s="64">
        <f t="shared" si="3"/>
        <v>5</v>
      </c>
      <c r="M76" s="38"/>
    </row>
    <row r="77" spans="1:13" customFormat="1" x14ac:dyDescent="0.3">
      <c r="A77" s="10"/>
      <c r="B77" s="41"/>
      <c r="C77" s="38"/>
      <c r="D77" s="64"/>
      <c r="E77" s="21"/>
      <c r="F77" s="21"/>
      <c r="G77" s="21"/>
      <c r="H77" s="21"/>
      <c r="I77" s="21"/>
      <c r="J77" s="21"/>
      <c r="K77" s="21"/>
      <c r="L77" s="31"/>
      <c r="M77" s="38"/>
    </row>
    <row r="78" spans="1:13" customFormat="1" x14ac:dyDescent="0.3">
      <c r="A78" s="10"/>
      <c r="B78" s="49" t="s">
        <v>49</v>
      </c>
      <c r="C78" s="38"/>
      <c r="D78" s="65">
        <f>AVERAGE(E9:E71)</f>
        <v>1.5714285714285714</v>
      </c>
      <c r="E78" s="65"/>
      <c r="F78" s="65">
        <f t="shared" ref="F78:L78" si="4">AVERAGE(G9:G71)</f>
        <v>1.8888888888888888</v>
      </c>
      <c r="G78" s="65"/>
      <c r="H78" s="65">
        <f t="shared" si="4"/>
        <v>2</v>
      </c>
      <c r="I78" s="65"/>
      <c r="J78" s="65">
        <f t="shared" si="4"/>
        <v>1.9047619047619047</v>
      </c>
      <c r="K78" s="65"/>
      <c r="L78" s="65">
        <f t="shared" si="4"/>
        <v>1.7619047619047619</v>
      </c>
      <c r="M78" s="38"/>
    </row>
    <row r="79" spans="1:13" customFormat="1" x14ac:dyDescent="0.3">
      <c r="A79" s="10"/>
      <c r="B79" s="41" t="s">
        <v>50</v>
      </c>
      <c r="C79" s="38"/>
      <c r="D79" s="64">
        <f>MODE(E9:E71)</f>
        <v>2</v>
      </c>
      <c r="E79" s="64"/>
      <c r="F79" s="64">
        <f t="shared" ref="F79:L79" si="5">MODE(G9:G71)</f>
        <v>2</v>
      </c>
      <c r="G79" s="64"/>
      <c r="H79" s="64">
        <f t="shared" si="5"/>
        <v>2</v>
      </c>
      <c r="I79" s="64"/>
      <c r="J79" s="64">
        <f t="shared" si="5"/>
        <v>2</v>
      </c>
      <c r="K79" s="64"/>
      <c r="L79" s="64">
        <f t="shared" si="5"/>
        <v>2</v>
      </c>
      <c r="M79" s="38"/>
    </row>
    <row r="80" spans="1:13" customFormat="1" x14ac:dyDescent="0.3">
      <c r="A80" s="10"/>
      <c r="B80" s="50" t="s">
        <v>51</v>
      </c>
      <c r="C80" s="38"/>
      <c r="D80" s="64">
        <f>MEDIAN(E9:E71)</f>
        <v>2</v>
      </c>
      <c r="E80" s="64"/>
      <c r="F80" s="64">
        <f t="shared" ref="F80:L80" si="6">MEDIAN(G9:G71)</f>
        <v>2</v>
      </c>
      <c r="G80" s="64"/>
      <c r="H80" s="64">
        <f t="shared" si="6"/>
        <v>2</v>
      </c>
      <c r="I80" s="64"/>
      <c r="J80" s="64">
        <f t="shared" si="6"/>
        <v>2</v>
      </c>
      <c r="K80" s="64"/>
      <c r="L80" s="64">
        <f t="shared" si="6"/>
        <v>2</v>
      </c>
      <c r="M80" s="38"/>
    </row>
    <row r="81" spans="1:14" customFormat="1" x14ac:dyDescent="0.3">
      <c r="A81" s="10"/>
      <c r="B81" s="49" t="s">
        <v>52</v>
      </c>
      <c r="C81" s="38"/>
      <c r="D81" s="65">
        <f>_xlfn.STDEV.P(E9:E71)</f>
        <v>0.6353173363869683</v>
      </c>
      <c r="E81" s="65"/>
      <c r="F81" s="65">
        <f t="shared" ref="F81:L81" si="7">_xlfn.STDEV.P(G9:G71)</f>
        <v>0.36126370402352515</v>
      </c>
      <c r="G81" s="65"/>
      <c r="H81" s="65">
        <f t="shared" si="7"/>
        <v>0</v>
      </c>
      <c r="I81" s="65"/>
      <c r="J81" s="65">
        <f t="shared" si="7"/>
        <v>0.29354352395090366</v>
      </c>
      <c r="K81" s="65"/>
      <c r="L81" s="65">
        <f t="shared" si="7"/>
        <v>0.58321184351980426</v>
      </c>
      <c r="M81" s="38"/>
    </row>
    <row r="82" spans="1:14" customFormat="1" x14ac:dyDescent="0.3">
      <c r="A82" s="10"/>
      <c r="B82" s="51" t="s">
        <v>53</v>
      </c>
      <c r="C82" s="38"/>
      <c r="D82" s="66">
        <f>(D74/D72)</f>
        <v>0.65079365079365081</v>
      </c>
      <c r="E82" s="66"/>
      <c r="F82" s="66">
        <f t="shared" ref="F82:L82" si="8">(F74/F72)</f>
        <v>0.90476190476190477</v>
      </c>
      <c r="G82" s="66"/>
      <c r="H82" s="66">
        <f t="shared" si="8"/>
        <v>1</v>
      </c>
      <c r="I82" s="66"/>
      <c r="J82" s="66">
        <f t="shared" si="8"/>
        <v>0.90476190476190477</v>
      </c>
      <c r="K82" s="66"/>
      <c r="L82" s="66">
        <f t="shared" si="8"/>
        <v>0.84126984126984128</v>
      </c>
      <c r="M82" s="38"/>
    </row>
    <row r="83" spans="1:14" customFormat="1" ht="15" thickBot="1" x14ac:dyDescent="0.35">
      <c r="A83" s="10"/>
      <c r="B83" s="52"/>
      <c r="C83" s="70"/>
      <c r="D83" s="71"/>
      <c r="E83" s="71"/>
      <c r="F83" s="71"/>
      <c r="G83" s="71"/>
      <c r="H83" s="71"/>
      <c r="I83" s="71"/>
      <c r="J83" s="71"/>
      <c r="K83" s="71"/>
      <c r="L83" s="72"/>
      <c r="M83" s="70"/>
    </row>
    <row r="84" spans="1:14" x14ac:dyDescent="0.3">
      <c r="A84" s="10"/>
      <c r="B84" s="21" t="s">
        <v>21</v>
      </c>
      <c r="C84" s="67">
        <v>43073</v>
      </c>
      <c r="D84" s="60" t="s">
        <v>14</v>
      </c>
      <c r="E84" s="60">
        <v>2</v>
      </c>
      <c r="F84" s="60" t="s">
        <v>15</v>
      </c>
      <c r="G84" s="60">
        <v>1</v>
      </c>
      <c r="H84" s="60" t="s">
        <v>14</v>
      </c>
      <c r="I84" s="60">
        <v>2</v>
      </c>
      <c r="J84" s="60" t="s">
        <v>14</v>
      </c>
      <c r="K84" s="60">
        <v>2</v>
      </c>
      <c r="L84" s="68" t="s">
        <v>14</v>
      </c>
      <c r="M84" s="69">
        <v>2</v>
      </c>
      <c r="N84" s="9"/>
    </row>
    <row r="85" spans="1:14" x14ac:dyDescent="0.3">
      <c r="A85" s="10"/>
      <c r="B85" s="21" t="s">
        <v>21</v>
      </c>
      <c r="C85" s="25">
        <v>43073</v>
      </c>
      <c r="D85" s="21" t="s">
        <v>14</v>
      </c>
      <c r="E85" s="21">
        <v>2</v>
      </c>
      <c r="F85" s="21" t="s">
        <v>14</v>
      </c>
      <c r="G85" s="21">
        <v>2</v>
      </c>
      <c r="H85" s="21" t="s">
        <v>14</v>
      </c>
      <c r="I85" s="21">
        <v>2</v>
      </c>
      <c r="J85" s="21" t="s">
        <v>14</v>
      </c>
      <c r="K85" s="21">
        <v>2</v>
      </c>
      <c r="L85" s="31" t="s">
        <v>14</v>
      </c>
      <c r="M85" s="38">
        <v>2</v>
      </c>
      <c r="N85" s="9"/>
    </row>
    <row r="86" spans="1:14" x14ac:dyDescent="0.3">
      <c r="A86" s="10"/>
      <c r="B86" s="21" t="s">
        <v>21</v>
      </c>
      <c r="C86" s="25">
        <v>43073</v>
      </c>
      <c r="D86" s="21" t="s">
        <v>14</v>
      </c>
      <c r="E86" s="21">
        <v>2</v>
      </c>
      <c r="F86" s="21" t="s">
        <v>14</v>
      </c>
      <c r="G86" s="21">
        <v>2</v>
      </c>
      <c r="H86" s="21" t="s">
        <v>14</v>
      </c>
      <c r="I86" s="21">
        <v>2</v>
      </c>
      <c r="J86" s="21" t="s">
        <v>14</v>
      </c>
      <c r="K86" s="21">
        <v>2</v>
      </c>
      <c r="L86" s="31" t="s">
        <v>14</v>
      </c>
      <c r="M86" s="38">
        <v>2</v>
      </c>
      <c r="N86" s="9"/>
    </row>
    <row r="87" spans="1:14" x14ac:dyDescent="0.3">
      <c r="A87" s="10"/>
      <c r="B87" s="21" t="s">
        <v>21</v>
      </c>
      <c r="C87" s="25">
        <v>43073</v>
      </c>
      <c r="D87" s="21" t="s">
        <v>14</v>
      </c>
      <c r="E87" s="21">
        <v>2</v>
      </c>
      <c r="F87" s="21" t="s">
        <v>14</v>
      </c>
      <c r="G87" s="21">
        <v>2</v>
      </c>
      <c r="H87" s="21" t="s">
        <v>14</v>
      </c>
      <c r="I87" s="21">
        <v>2</v>
      </c>
      <c r="J87" s="21" t="s">
        <v>14</v>
      </c>
      <c r="K87" s="21">
        <v>2</v>
      </c>
      <c r="L87" s="31" t="s">
        <v>14</v>
      </c>
      <c r="M87" s="38">
        <v>2</v>
      </c>
      <c r="N87" s="9"/>
    </row>
    <row r="88" spans="1:14" x14ac:dyDescent="0.3">
      <c r="A88" s="10"/>
      <c r="B88" s="21" t="s">
        <v>21</v>
      </c>
      <c r="C88" s="25">
        <v>43073</v>
      </c>
      <c r="D88" s="21" t="s">
        <v>14</v>
      </c>
      <c r="E88" s="21">
        <v>2</v>
      </c>
      <c r="F88" s="21" t="s">
        <v>14</v>
      </c>
      <c r="G88" s="21">
        <v>2</v>
      </c>
      <c r="H88" s="21" t="s">
        <v>14</v>
      </c>
      <c r="I88" s="21">
        <v>2</v>
      </c>
      <c r="J88" s="21" t="s">
        <v>14</v>
      </c>
      <c r="K88" s="21">
        <v>2</v>
      </c>
      <c r="L88" s="31" t="s">
        <v>14</v>
      </c>
      <c r="M88" s="38">
        <v>2</v>
      </c>
      <c r="N88" s="9"/>
    </row>
    <row r="89" spans="1:14" x14ac:dyDescent="0.3">
      <c r="A89" s="10"/>
      <c r="B89" s="21" t="s">
        <v>21</v>
      </c>
      <c r="C89" s="25">
        <v>43073</v>
      </c>
      <c r="D89" s="21" t="s">
        <v>15</v>
      </c>
      <c r="E89" s="21">
        <v>1</v>
      </c>
      <c r="F89" s="21" t="s">
        <v>15</v>
      </c>
      <c r="G89" s="21">
        <v>1</v>
      </c>
      <c r="H89" s="21" t="s">
        <v>14</v>
      </c>
      <c r="I89" s="21">
        <v>2</v>
      </c>
      <c r="J89" s="21" t="s">
        <v>14</v>
      </c>
      <c r="K89" s="21">
        <v>2</v>
      </c>
      <c r="L89" s="31" t="s">
        <v>14</v>
      </c>
      <c r="M89" s="38">
        <v>2</v>
      </c>
      <c r="N89" s="9"/>
    </row>
    <row r="90" spans="1:14" x14ac:dyDescent="0.3">
      <c r="A90" s="10"/>
      <c r="B90" s="21" t="s">
        <v>21</v>
      </c>
      <c r="C90" s="25">
        <v>43108</v>
      </c>
      <c r="D90" s="21" t="s">
        <v>15</v>
      </c>
      <c r="E90" s="21">
        <v>1</v>
      </c>
      <c r="F90" s="21" t="s">
        <v>14</v>
      </c>
      <c r="G90" s="21">
        <v>2</v>
      </c>
      <c r="H90" s="21" t="s">
        <v>14</v>
      </c>
      <c r="I90" s="21">
        <v>2</v>
      </c>
      <c r="J90" s="21" t="s">
        <v>14</v>
      </c>
      <c r="K90" s="21">
        <v>2</v>
      </c>
      <c r="L90" s="31" t="s">
        <v>14</v>
      </c>
      <c r="M90" s="38">
        <v>2</v>
      </c>
      <c r="N90" s="9"/>
    </row>
    <row r="91" spans="1:14" x14ac:dyDescent="0.3">
      <c r="A91" s="10"/>
      <c r="B91" s="61" t="s">
        <v>44</v>
      </c>
      <c r="C91" s="38"/>
      <c r="D91" s="64">
        <f>COUNT(E84:E90)</f>
        <v>7</v>
      </c>
      <c r="E91" s="64"/>
      <c r="F91" s="64">
        <f t="shared" ref="F91:L91" si="9">COUNT(G84:G90)</f>
        <v>7</v>
      </c>
      <c r="G91" s="64"/>
      <c r="H91" s="64">
        <f t="shared" si="9"/>
        <v>7</v>
      </c>
      <c r="I91" s="64"/>
      <c r="J91" s="64">
        <f t="shared" si="9"/>
        <v>7</v>
      </c>
      <c r="K91" s="64"/>
      <c r="L91" s="64">
        <f t="shared" si="9"/>
        <v>7</v>
      </c>
      <c r="M91" s="38"/>
      <c r="N91" s="9"/>
    </row>
    <row r="92" spans="1:14" x14ac:dyDescent="0.3">
      <c r="A92" s="10"/>
      <c r="B92" s="41" t="s">
        <v>45</v>
      </c>
      <c r="C92" s="38"/>
      <c r="D92" s="64"/>
      <c r="E92" s="21"/>
      <c r="F92" s="21"/>
      <c r="G92" s="21"/>
      <c r="H92" s="21"/>
      <c r="I92" s="21"/>
      <c r="J92" s="21"/>
      <c r="K92" s="21"/>
      <c r="L92" s="31"/>
      <c r="M92" s="38"/>
      <c r="N92" s="9"/>
    </row>
    <row r="93" spans="1:14" x14ac:dyDescent="0.3">
      <c r="A93" s="10"/>
      <c r="B93" s="41" t="s">
        <v>46</v>
      </c>
      <c r="C93" s="38"/>
      <c r="D93" s="64">
        <f>COUNTIF(E84:E90,"2")</f>
        <v>5</v>
      </c>
      <c r="E93" s="64"/>
      <c r="F93" s="64">
        <f t="shared" ref="F93:L93" si="10">COUNTIF(G84:G90,"2")</f>
        <v>5</v>
      </c>
      <c r="G93" s="64"/>
      <c r="H93" s="64">
        <f t="shared" si="10"/>
        <v>7</v>
      </c>
      <c r="I93" s="64"/>
      <c r="J93" s="64">
        <f t="shared" si="10"/>
        <v>7</v>
      </c>
      <c r="K93" s="64"/>
      <c r="L93" s="64">
        <f t="shared" si="10"/>
        <v>7</v>
      </c>
      <c r="M93" s="38"/>
      <c r="N93" s="9"/>
    </row>
    <row r="94" spans="1:14" x14ac:dyDescent="0.3">
      <c r="A94" s="10"/>
      <c r="B94" s="41" t="s">
        <v>47</v>
      </c>
      <c r="C94" s="38"/>
      <c r="D94" s="64">
        <f>COUNTIF(E84:E90,"1")</f>
        <v>2</v>
      </c>
      <c r="E94" s="64"/>
      <c r="F94" s="64">
        <f t="shared" ref="F94:L94" si="11">COUNTIF(G84:G90,"1")</f>
        <v>2</v>
      </c>
      <c r="G94" s="64"/>
      <c r="H94" s="64">
        <f t="shared" si="11"/>
        <v>0</v>
      </c>
      <c r="I94" s="64"/>
      <c r="J94" s="64">
        <f t="shared" si="11"/>
        <v>0</v>
      </c>
      <c r="K94" s="64"/>
      <c r="L94" s="64">
        <f t="shared" si="11"/>
        <v>0</v>
      </c>
      <c r="M94" s="38"/>
      <c r="N94" s="9"/>
    </row>
    <row r="95" spans="1:14" x14ac:dyDescent="0.3">
      <c r="A95" s="10"/>
      <c r="B95" s="41" t="s">
        <v>48</v>
      </c>
      <c r="C95" s="38"/>
      <c r="D95" s="64">
        <f>COUNTIF(E84:E90,"0")</f>
        <v>0</v>
      </c>
      <c r="E95" s="64"/>
      <c r="F95" s="64">
        <f t="shared" ref="F95:L95" si="12">COUNTIF(G84:G90,"0")</f>
        <v>0</v>
      </c>
      <c r="G95" s="64"/>
      <c r="H95" s="64">
        <f t="shared" si="12"/>
        <v>0</v>
      </c>
      <c r="I95" s="64"/>
      <c r="J95" s="64">
        <f t="shared" si="12"/>
        <v>0</v>
      </c>
      <c r="K95" s="64"/>
      <c r="L95" s="64">
        <f t="shared" si="12"/>
        <v>0</v>
      </c>
      <c r="M95" s="38"/>
      <c r="N95" s="9"/>
    </row>
    <row r="96" spans="1:14" x14ac:dyDescent="0.3">
      <c r="A96" s="10"/>
      <c r="B96" s="41"/>
      <c r="C96" s="38"/>
      <c r="D96" s="64"/>
      <c r="E96" s="21"/>
      <c r="F96" s="21"/>
      <c r="G96" s="21"/>
      <c r="H96" s="21"/>
      <c r="I96" s="21"/>
      <c r="J96" s="21"/>
      <c r="K96" s="21"/>
      <c r="L96" s="31"/>
      <c r="M96" s="38"/>
      <c r="N96" s="9"/>
    </row>
    <row r="97" spans="1:14" x14ac:dyDescent="0.3">
      <c r="A97" s="10"/>
      <c r="B97" s="49" t="s">
        <v>49</v>
      </c>
      <c r="C97" s="38"/>
      <c r="D97" s="65">
        <f>AVERAGE(E84:E90)</f>
        <v>1.7142857142857142</v>
      </c>
      <c r="E97" s="65"/>
      <c r="F97" s="65">
        <f t="shared" ref="F97:L97" si="13">AVERAGE(G84:G90)</f>
        <v>1.7142857142857142</v>
      </c>
      <c r="G97" s="65"/>
      <c r="H97" s="65">
        <f t="shared" si="13"/>
        <v>2</v>
      </c>
      <c r="I97" s="65"/>
      <c r="J97" s="65">
        <f t="shared" si="13"/>
        <v>2</v>
      </c>
      <c r="K97" s="65"/>
      <c r="L97" s="65">
        <f t="shared" si="13"/>
        <v>2</v>
      </c>
      <c r="M97" s="38"/>
      <c r="N97" s="9"/>
    </row>
    <row r="98" spans="1:14" x14ac:dyDescent="0.3">
      <c r="A98" s="10"/>
      <c r="B98" s="41" t="s">
        <v>50</v>
      </c>
      <c r="C98" s="38"/>
      <c r="D98" s="64">
        <f>MODE(E84:E90)</f>
        <v>2</v>
      </c>
      <c r="E98" s="64"/>
      <c r="F98" s="64">
        <f t="shared" ref="F98:L98" si="14">MODE(G84:G90)</f>
        <v>2</v>
      </c>
      <c r="G98" s="64"/>
      <c r="H98" s="64">
        <f t="shared" si="14"/>
        <v>2</v>
      </c>
      <c r="I98" s="64"/>
      <c r="J98" s="64">
        <f t="shared" si="14"/>
        <v>2</v>
      </c>
      <c r="K98" s="64"/>
      <c r="L98" s="64">
        <f t="shared" si="14"/>
        <v>2</v>
      </c>
      <c r="M98" s="38"/>
      <c r="N98" s="9"/>
    </row>
    <row r="99" spans="1:14" x14ac:dyDescent="0.3">
      <c r="A99" s="10"/>
      <c r="B99" s="50" t="s">
        <v>51</v>
      </c>
      <c r="C99" s="38"/>
      <c r="D99" s="64">
        <f>MEDIAN(E84:E90)</f>
        <v>2</v>
      </c>
      <c r="E99" s="64"/>
      <c r="F99" s="64">
        <f t="shared" ref="F99:L99" si="15">MEDIAN(G84:G90)</f>
        <v>2</v>
      </c>
      <c r="G99" s="64"/>
      <c r="H99" s="64">
        <f t="shared" si="15"/>
        <v>2</v>
      </c>
      <c r="I99" s="64"/>
      <c r="J99" s="64">
        <f t="shared" si="15"/>
        <v>2</v>
      </c>
      <c r="K99" s="64"/>
      <c r="L99" s="64">
        <f t="shared" si="15"/>
        <v>2</v>
      </c>
      <c r="M99" s="38"/>
      <c r="N99" s="9"/>
    </row>
    <row r="100" spans="1:14" x14ac:dyDescent="0.3">
      <c r="A100" s="10"/>
      <c r="B100" s="49" t="s">
        <v>52</v>
      </c>
      <c r="C100" s="38"/>
      <c r="D100" s="65">
        <f>_xlfn.STDEV.P(E84:E90)</f>
        <v>0.45175395145262565</v>
      </c>
      <c r="E100" s="65"/>
      <c r="F100" s="65">
        <f t="shared" ref="F100:L100" si="16">_xlfn.STDEV.P(G84:G90)</f>
        <v>0.45175395145262565</v>
      </c>
      <c r="G100" s="65"/>
      <c r="H100" s="65">
        <f t="shared" si="16"/>
        <v>0</v>
      </c>
      <c r="I100" s="65"/>
      <c r="J100" s="65">
        <f t="shared" si="16"/>
        <v>0</v>
      </c>
      <c r="K100" s="65"/>
      <c r="L100" s="65">
        <f t="shared" si="16"/>
        <v>0</v>
      </c>
      <c r="M100" s="38"/>
      <c r="N100" s="9"/>
    </row>
    <row r="101" spans="1:14" x14ac:dyDescent="0.3">
      <c r="A101" s="10"/>
      <c r="B101" s="51" t="s">
        <v>53</v>
      </c>
      <c r="C101" s="38"/>
      <c r="D101" s="66">
        <f>D93/D91</f>
        <v>0.7142857142857143</v>
      </c>
      <c r="E101" s="66"/>
      <c r="F101" s="66">
        <f t="shared" ref="F101:L101" si="17">F93/F91</f>
        <v>0.7142857142857143</v>
      </c>
      <c r="G101" s="66"/>
      <c r="H101" s="66">
        <f t="shared" si="17"/>
        <v>1</v>
      </c>
      <c r="I101" s="66"/>
      <c r="J101" s="66">
        <f t="shared" si="17"/>
        <v>1</v>
      </c>
      <c r="K101" s="66"/>
      <c r="L101" s="66">
        <f t="shared" si="17"/>
        <v>1</v>
      </c>
      <c r="M101" s="38"/>
      <c r="N101" s="9"/>
    </row>
    <row r="102" spans="1:14" ht="15" thickBot="1" x14ac:dyDescent="0.35">
      <c r="A102" s="10"/>
      <c r="B102" s="52"/>
      <c r="C102" s="70"/>
      <c r="D102" s="71"/>
      <c r="E102" s="71"/>
      <c r="F102" s="71"/>
      <c r="G102" s="71"/>
      <c r="H102" s="71"/>
      <c r="I102" s="71"/>
      <c r="J102" s="71"/>
      <c r="K102" s="71"/>
      <c r="L102" s="72"/>
      <c r="M102" s="70"/>
      <c r="N102" s="9"/>
    </row>
    <row r="103" spans="1:14" x14ac:dyDescent="0.3">
      <c r="A103" s="10"/>
      <c r="B103" s="21" t="s">
        <v>22</v>
      </c>
      <c r="C103" s="67">
        <v>43073</v>
      </c>
      <c r="D103" s="60" t="s">
        <v>15</v>
      </c>
      <c r="E103" s="60">
        <v>1</v>
      </c>
      <c r="F103" s="60" t="s">
        <v>14</v>
      </c>
      <c r="G103" s="60">
        <v>2</v>
      </c>
      <c r="H103" s="60" t="s">
        <v>14</v>
      </c>
      <c r="I103" s="60">
        <v>2</v>
      </c>
      <c r="J103" s="60" t="s">
        <v>14</v>
      </c>
      <c r="K103" s="60">
        <v>2</v>
      </c>
      <c r="L103" s="68" t="s">
        <v>14</v>
      </c>
      <c r="M103" s="69">
        <v>2</v>
      </c>
      <c r="N103" s="9"/>
    </row>
    <row r="104" spans="1:14" x14ac:dyDescent="0.3">
      <c r="A104" s="10"/>
      <c r="B104" s="21" t="s">
        <v>22</v>
      </c>
      <c r="C104" s="25">
        <v>43073</v>
      </c>
      <c r="D104" s="21" t="s">
        <v>16</v>
      </c>
      <c r="E104" s="21">
        <v>0</v>
      </c>
      <c r="F104" s="21" t="s">
        <v>14</v>
      </c>
      <c r="G104" s="21">
        <v>2</v>
      </c>
      <c r="H104" s="21" t="s">
        <v>14</v>
      </c>
      <c r="I104" s="21">
        <v>2</v>
      </c>
      <c r="J104" s="21" t="s">
        <v>14</v>
      </c>
      <c r="K104" s="21">
        <v>2</v>
      </c>
      <c r="L104" s="31" t="s">
        <v>14</v>
      </c>
      <c r="M104" s="38">
        <v>2</v>
      </c>
      <c r="N104" s="9"/>
    </row>
    <row r="105" spans="1:14" x14ac:dyDescent="0.3">
      <c r="A105" s="10"/>
      <c r="B105" s="21" t="s">
        <v>22</v>
      </c>
      <c r="C105" s="25">
        <v>43073</v>
      </c>
      <c r="D105" s="21" t="s">
        <v>15</v>
      </c>
      <c r="E105" s="21">
        <v>1</v>
      </c>
      <c r="F105" s="21" t="s">
        <v>14</v>
      </c>
      <c r="G105" s="21">
        <v>2</v>
      </c>
      <c r="H105" s="21" t="s">
        <v>14</v>
      </c>
      <c r="I105" s="21">
        <v>2</v>
      </c>
      <c r="J105" s="21" t="s">
        <v>14</v>
      </c>
      <c r="K105" s="21">
        <v>2</v>
      </c>
      <c r="L105" s="31" t="s">
        <v>14</v>
      </c>
      <c r="M105" s="38">
        <v>2</v>
      </c>
      <c r="N105" s="9"/>
    </row>
    <row r="106" spans="1:14" x14ac:dyDescent="0.3">
      <c r="A106" s="10"/>
      <c r="B106" s="21" t="s">
        <v>22</v>
      </c>
      <c r="C106" s="25">
        <v>43073</v>
      </c>
      <c r="D106" s="21" t="s">
        <v>15</v>
      </c>
      <c r="E106" s="21">
        <v>1</v>
      </c>
      <c r="F106" s="21" t="s">
        <v>14</v>
      </c>
      <c r="G106" s="21">
        <v>2</v>
      </c>
      <c r="H106" s="21" t="s">
        <v>14</v>
      </c>
      <c r="I106" s="21">
        <v>2</v>
      </c>
      <c r="J106" s="21" t="s">
        <v>14</v>
      </c>
      <c r="K106" s="21">
        <v>2</v>
      </c>
      <c r="L106" s="31" t="s">
        <v>16</v>
      </c>
      <c r="M106" s="38">
        <v>0</v>
      </c>
      <c r="N106" s="9"/>
    </row>
    <row r="107" spans="1:14" x14ac:dyDescent="0.3">
      <c r="A107" s="10"/>
      <c r="B107" s="21" t="s">
        <v>22</v>
      </c>
      <c r="C107" s="25">
        <v>43073</v>
      </c>
      <c r="D107" s="21" t="s">
        <v>14</v>
      </c>
      <c r="E107" s="21">
        <v>2</v>
      </c>
      <c r="F107" s="21" t="s">
        <v>14</v>
      </c>
      <c r="G107" s="21">
        <v>2</v>
      </c>
      <c r="H107" s="21" t="s">
        <v>14</v>
      </c>
      <c r="I107" s="21">
        <v>2</v>
      </c>
      <c r="J107" s="21" t="s">
        <v>14</v>
      </c>
      <c r="K107" s="21">
        <v>2</v>
      </c>
      <c r="L107" s="31" t="s">
        <v>14</v>
      </c>
      <c r="M107" s="38">
        <v>2</v>
      </c>
      <c r="N107" s="9"/>
    </row>
    <row r="108" spans="1:14" x14ac:dyDescent="0.3">
      <c r="A108" s="10"/>
      <c r="B108" s="21" t="s">
        <v>22</v>
      </c>
      <c r="C108" s="25">
        <v>43108</v>
      </c>
      <c r="D108" s="21" t="s">
        <v>14</v>
      </c>
      <c r="E108" s="21">
        <v>2</v>
      </c>
      <c r="F108" s="21" t="s">
        <v>14</v>
      </c>
      <c r="G108" s="21">
        <v>2</v>
      </c>
      <c r="H108" s="21" t="s">
        <v>14</v>
      </c>
      <c r="I108" s="21">
        <v>2</v>
      </c>
      <c r="J108" s="21" t="s">
        <v>14</v>
      </c>
      <c r="K108" s="21">
        <v>2</v>
      </c>
      <c r="L108" s="31" t="s">
        <v>14</v>
      </c>
      <c r="M108" s="38">
        <v>2</v>
      </c>
      <c r="N108" s="9"/>
    </row>
    <row r="109" spans="1:14" x14ac:dyDescent="0.3">
      <c r="A109" s="10"/>
      <c r="B109" s="21" t="s">
        <v>22</v>
      </c>
      <c r="C109" s="25">
        <v>43108</v>
      </c>
      <c r="D109" s="21" t="s">
        <v>15</v>
      </c>
      <c r="E109" s="21">
        <v>1</v>
      </c>
      <c r="F109" s="21" t="s">
        <v>14</v>
      </c>
      <c r="G109" s="21">
        <v>2</v>
      </c>
      <c r="H109" s="21" t="s">
        <v>15</v>
      </c>
      <c r="I109" s="21">
        <v>1</v>
      </c>
      <c r="J109" s="21" t="s">
        <v>14</v>
      </c>
      <c r="K109" s="21">
        <v>2</v>
      </c>
      <c r="L109" s="31" t="s">
        <v>14</v>
      </c>
      <c r="M109" s="38">
        <v>2</v>
      </c>
      <c r="N109" s="9"/>
    </row>
    <row r="110" spans="1:14" x14ac:dyDescent="0.3">
      <c r="A110" s="10"/>
      <c r="B110" s="21" t="s">
        <v>22</v>
      </c>
      <c r="C110" s="25">
        <v>43073</v>
      </c>
      <c r="D110" s="21" t="s">
        <v>14</v>
      </c>
      <c r="E110" s="21">
        <v>2</v>
      </c>
      <c r="F110" s="21" t="s">
        <v>15</v>
      </c>
      <c r="G110" s="21">
        <v>1</v>
      </c>
      <c r="H110" s="21" t="s">
        <v>14</v>
      </c>
      <c r="I110" s="21">
        <v>2</v>
      </c>
      <c r="J110" s="21" t="s">
        <v>14</v>
      </c>
      <c r="K110" s="21">
        <v>2</v>
      </c>
      <c r="L110" s="31" t="s">
        <v>14</v>
      </c>
      <c r="M110" s="38">
        <v>2</v>
      </c>
      <c r="N110" s="9"/>
    </row>
    <row r="111" spans="1:14" x14ac:dyDescent="0.3">
      <c r="A111" s="10"/>
      <c r="B111" s="21" t="s">
        <v>22</v>
      </c>
      <c r="C111" s="25">
        <v>43073</v>
      </c>
      <c r="D111" s="21" t="s">
        <v>14</v>
      </c>
      <c r="E111" s="21">
        <v>2</v>
      </c>
      <c r="F111" s="21" t="s">
        <v>14</v>
      </c>
      <c r="G111" s="21">
        <v>2</v>
      </c>
      <c r="H111" s="21" t="s">
        <v>14</v>
      </c>
      <c r="I111" s="21">
        <v>2</v>
      </c>
      <c r="J111" s="21" t="s">
        <v>14</v>
      </c>
      <c r="K111" s="21">
        <v>2</v>
      </c>
      <c r="L111" s="31" t="s">
        <v>14</v>
      </c>
      <c r="M111" s="38">
        <v>2</v>
      </c>
      <c r="N111" s="9"/>
    </row>
    <row r="112" spans="1:14" x14ac:dyDescent="0.3">
      <c r="A112" s="10"/>
      <c r="B112" s="21" t="s">
        <v>22</v>
      </c>
      <c r="C112" s="25">
        <v>43073</v>
      </c>
      <c r="D112" s="21" t="s">
        <v>14</v>
      </c>
      <c r="E112" s="21">
        <v>2</v>
      </c>
      <c r="F112" s="21" t="s">
        <v>14</v>
      </c>
      <c r="G112" s="21">
        <v>2</v>
      </c>
      <c r="H112" s="21" t="s">
        <v>14</v>
      </c>
      <c r="I112" s="21">
        <v>2</v>
      </c>
      <c r="J112" s="21" t="s">
        <v>14</v>
      </c>
      <c r="K112" s="21">
        <v>2</v>
      </c>
      <c r="L112" s="31" t="s">
        <v>14</v>
      </c>
      <c r="M112" s="38">
        <v>2</v>
      </c>
      <c r="N112" s="9"/>
    </row>
    <row r="113" spans="1:14" x14ac:dyDescent="0.3">
      <c r="A113" s="10"/>
      <c r="B113" s="61" t="s">
        <v>44</v>
      </c>
      <c r="C113" s="38"/>
      <c r="D113" s="64">
        <f>COUNT(E103:E112)</f>
        <v>10</v>
      </c>
      <c r="E113" s="64"/>
      <c r="F113" s="64">
        <f t="shared" ref="F113:L113" si="18">COUNT(G103:G112)</f>
        <v>10</v>
      </c>
      <c r="G113" s="64"/>
      <c r="H113" s="64">
        <f t="shared" si="18"/>
        <v>10</v>
      </c>
      <c r="I113" s="64"/>
      <c r="J113" s="64">
        <f t="shared" si="18"/>
        <v>10</v>
      </c>
      <c r="K113" s="64"/>
      <c r="L113" s="64">
        <f t="shared" si="18"/>
        <v>10</v>
      </c>
      <c r="M113" s="38"/>
      <c r="N113" s="9"/>
    </row>
    <row r="114" spans="1:14" x14ac:dyDescent="0.3">
      <c r="A114" s="10"/>
      <c r="B114" s="41" t="s">
        <v>45</v>
      </c>
      <c r="C114" s="38"/>
      <c r="D114" s="64"/>
      <c r="E114" s="21"/>
      <c r="F114" s="21"/>
      <c r="G114" s="21"/>
      <c r="H114" s="21"/>
      <c r="I114" s="21"/>
      <c r="J114" s="21"/>
      <c r="K114" s="21"/>
      <c r="L114" s="31"/>
      <c r="M114" s="38"/>
      <c r="N114" s="9"/>
    </row>
    <row r="115" spans="1:14" x14ac:dyDescent="0.3">
      <c r="A115" s="10"/>
      <c r="B115" s="41" t="s">
        <v>46</v>
      </c>
      <c r="C115" s="38"/>
      <c r="D115" s="64">
        <f>COUNTIF(E103:E112,"2")</f>
        <v>5</v>
      </c>
      <c r="E115" s="64"/>
      <c r="F115" s="64">
        <f t="shared" ref="F115:L115" si="19">COUNTIF(G103:G112,"2")</f>
        <v>9</v>
      </c>
      <c r="G115" s="64"/>
      <c r="H115" s="64">
        <f t="shared" si="19"/>
        <v>9</v>
      </c>
      <c r="I115" s="64"/>
      <c r="J115" s="64">
        <f t="shared" si="19"/>
        <v>10</v>
      </c>
      <c r="K115" s="64"/>
      <c r="L115" s="64">
        <f t="shared" si="19"/>
        <v>9</v>
      </c>
      <c r="M115" s="38"/>
      <c r="N115" s="9"/>
    </row>
    <row r="116" spans="1:14" x14ac:dyDescent="0.3">
      <c r="A116" s="10"/>
      <c r="B116" s="41" t="s">
        <v>47</v>
      </c>
      <c r="C116" s="38"/>
      <c r="D116" s="64">
        <f>COUNTIF(E103:E112,"1")</f>
        <v>4</v>
      </c>
      <c r="E116" s="64"/>
      <c r="F116" s="64">
        <f t="shared" ref="F116:L116" si="20">COUNTIF(G103:G112,"1")</f>
        <v>1</v>
      </c>
      <c r="G116" s="64"/>
      <c r="H116" s="64">
        <f t="shared" si="20"/>
        <v>1</v>
      </c>
      <c r="I116" s="64"/>
      <c r="J116" s="64">
        <f t="shared" si="20"/>
        <v>0</v>
      </c>
      <c r="K116" s="64"/>
      <c r="L116" s="64">
        <f t="shared" si="20"/>
        <v>0</v>
      </c>
      <c r="M116" s="38"/>
      <c r="N116" s="9"/>
    </row>
    <row r="117" spans="1:14" x14ac:dyDescent="0.3">
      <c r="A117" s="10"/>
      <c r="B117" s="41" t="s">
        <v>48</v>
      </c>
      <c r="C117" s="38"/>
      <c r="D117" s="64">
        <f>COUNTIF(E103:E112,"0")</f>
        <v>1</v>
      </c>
      <c r="E117" s="64"/>
      <c r="F117" s="64">
        <f t="shared" ref="F117:L117" si="21">COUNTIF(G103:G112,"0")</f>
        <v>0</v>
      </c>
      <c r="G117" s="64"/>
      <c r="H117" s="64">
        <f t="shared" si="21"/>
        <v>0</v>
      </c>
      <c r="I117" s="64"/>
      <c r="J117" s="64">
        <f t="shared" si="21"/>
        <v>0</v>
      </c>
      <c r="K117" s="64"/>
      <c r="L117" s="64">
        <f t="shared" si="21"/>
        <v>1</v>
      </c>
      <c r="M117" s="38"/>
      <c r="N117" s="9"/>
    </row>
    <row r="118" spans="1:14" x14ac:dyDescent="0.3">
      <c r="A118" s="10"/>
      <c r="B118" s="41"/>
      <c r="C118" s="38"/>
      <c r="D118" s="64"/>
      <c r="E118" s="21"/>
      <c r="F118" s="21"/>
      <c r="G118" s="21"/>
      <c r="H118" s="21"/>
      <c r="I118" s="21"/>
      <c r="J118" s="21"/>
      <c r="K118" s="21"/>
      <c r="L118" s="31"/>
      <c r="M118" s="38"/>
      <c r="N118" s="9"/>
    </row>
    <row r="119" spans="1:14" x14ac:dyDescent="0.3">
      <c r="A119" s="10"/>
      <c r="B119" s="49" t="s">
        <v>49</v>
      </c>
      <c r="C119" s="38"/>
      <c r="D119" s="65">
        <f>AVERAGE(E103:E112)</f>
        <v>1.4</v>
      </c>
      <c r="E119" s="65"/>
      <c r="F119" s="65">
        <f t="shared" ref="F119:L119" si="22">AVERAGE(G103:G112)</f>
        <v>1.9</v>
      </c>
      <c r="G119" s="65"/>
      <c r="H119" s="65">
        <f t="shared" si="22"/>
        <v>1.9</v>
      </c>
      <c r="I119" s="65"/>
      <c r="J119" s="65">
        <f t="shared" si="22"/>
        <v>2</v>
      </c>
      <c r="K119" s="65"/>
      <c r="L119" s="65">
        <f t="shared" si="22"/>
        <v>1.8</v>
      </c>
      <c r="M119" s="38"/>
      <c r="N119" s="9"/>
    </row>
    <row r="120" spans="1:14" x14ac:dyDescent="0.3">
      <c r="A120" s="10"/>
      <c r="B120" s="41" t="s">
        <v>50</v>
      </c>
      <c r="C120" s="38"/>
      <c r="D120" s="64">
        <f>MODE(E103:E112)</f>
        <v>2</v>
      </c>
      <c r="E120" s="64"/>
      <c r="F120" s="64">
        <f t="shared" ref="F120:L120" si="23">MODE(G103:G112)</f>
        <v>2</v>
      </c>
      <c r="G120" s="64"/>
      <c r="H120" s="64">
        <f t="shared" si="23"/>
        <v>2</v>
      </c>
      <c r="I120" s="64"/>
      <c r="J120" s="64">
        <f t="shared" si="23"/>
        <v>2</v>
      </c>
      <c r="K120" s="64"/>
      <c r="L120" s="64">
        <f t="shared" si="23"/>
        <v>2</v>
      </c>
      <c r="M120" s="38"/>
      <c r="N120" s="9"/>
    </row>
    <row r="121" spans="1:14" x14ac:dyDescent="0.3">
      <c r="A121" s="10"/>
      <c r="B121" s="50" t="s">
        <v>51</v>
      </c>
      <c r="C121" s="38"/>
      <c r="D121" s="73">
        <f>MEDIAN(E103:E112)</f>
        <v>1.5</v>
      </c>
      <c r="E121" s="73"/>
      <c r="F121" s="73">
        <f t="shared" ref="F121:L121" si="24">MEDIAN(G103:G112)</f>
        <v>2</v>
      </c>
      <c r="G121" s="73"/>
      <c r="H121" s="73">
        <f t="shared" si="24"/>
        <v>2</v>
      </c>
      <c r="I121" s="73"/>
      <c r="J121" s="73">
        <f t="shared" si="24"/>
        <v>2</v>
      </c>
      <c r="K121" s="73"/>
      <c r="L121" s="73">
        <f t="shared" si="24"/>
        <v>2</v>
      </c>
      <c r="M121" s="38"/>
      <c r="N121" s="9"/>
    </row>
    <row r="122" spans="1:14" x14ac:dyDescent="0.3">
      <c r="A122" s="10"/>
      <c r="B122" s="49" t="s">
        <v>52</v>
      </c>
      <c r="C122" s="38"/>
      <c r="D122" s="65">
        <f>_xlfn.STDEV.P(E103:E112)</f>
        <v>0.66332495807107994</v>
      </c>
      <c r="E122" s="65"/>
      <c r="F122" s="65">
        <f t="shared" ref="F122:L122" si="25">_xlfn.STDEV.P(G103:G112)</f>
        <v>0.3</v>
      </c>
      <c r="G122" s="65"/>
      <c r="H122" s="65">
        <f t="shared" si="25"/>
        <v>0.3</v>
      </c>
      <c r="I122" s="65"/>
      <c r="J122" s="65">
        <f t="shared" si="25"/>
        <v>0</v>
      </c>
      <c r="K122" s="65"/>
      <c r="L122" s="65">
        <f t="shared" si="25"/>
        <v>0.6</v>
      </c>
      <c r="M122" s="38"/>
      <c r="N122" s="9"/>
    </row>
    <row r="123" spans="1:14" x14ac:dyDescent="0.3">
      <c r="A123" s="10"/>
      <c r="B123" s="51" t="s">
        <v>53</v>
      </c>
      <c r="C123" s="38"/>
      <c r="D123" s="66">
        <f>D115/D113</f>
        <v>0.5</v>
      </c>
      <c r="E123" s="66"/>
      <c r="F123" s="66">
        <f t="shared" ref="F123:L123" si="26">F115/F113</f>
        <v>0.9</v>
      </c>
      <c r="G123" s="66"/>
      <c r="H123" s="66">
        <f t="shared" si="26"/>
        <v>0.9</v>
      </c>
      <c r="I123" s="66"/>
      <c r="J123" s="66">
        <f t="shared" si="26"/>
        <v>1</v>
      </c>
      <c r="K123" s="66"/>
      <c r="L123" s="66">
        <f t="shared" si="26"/>
        <v>0.9</v>
      </c>
      <c r="M123" s="38"/>
      <c r="N123" s="9"/>
    </row>
    <row r="124" spans="1:14" ht="15" thickBot="1" x14ac:dyDescent="0.35">
      <c r="A124" s="10"/>
      <c r="B124" s="52"/>
      <c r="C124" s="70"/>
      <c r="D124" s="71"/>
      <c r="E124" s="71"/>
      <c r="F124" s="71"/>
      <c r="G124" s="71"/>
      <c r="H124" s="71"/>
      <c r="I124" s="71"/>
      <c r="J124" s="71"/>
      <c r="K124" s="71"/>
      <c r="L124" s="72"/>
      <c r="M124" s="70"/>
      <c r="N124" s="9"/>
    </row>
    <row r="125" spans="1:14" x14ac:dyDescent="0.3">
      <c r="A125" s="10"/>
      <c r="B125" s="21" t="s">
        <v>23</v>
      </c>
      <c r="C125" s="67">
        <v>43073</v>
      </c>
      <c r="D125" s="60" t="s">
        <v>14</v>
      </c>
      <c r="E125" s="60">
        <v>2</v>
      </c>
      <c r="F125" s="60" t="s">
        <v>14</v>
      </c>
      <c r="G125" s="60">
        <v>2</v>
      </c>
      <c r="H125" s="60" t="s">
        <v>14</v>
      </c>
      <c r="I125" s="60">
        <v>2</v>
      </c>
      <c r="J125" s="60" t="s">
        <v>14</v>
      </c>
      <c r="K125" s="60">
        <v>2</v>
      </c>
      <c r="L125" s="68" t="s">
        <v>14</v>
      </c>
      <c r="M125" s="69">
        <v>2</v>
      </c>
      <c r="N125" s="9"/>
    </row>
    <row r="126" spans="1:14" x14ac:dyDescent="0.3">
      <c r="A126" s="10"/>
      <c r="B126" s="21" t="s">
        <v>23</v>
      </c>
      <c r="C126" s="25">
        <v>43073</v>
      </c>
      <c r="D126" s="21" t="s">
        <v>16</v>
      </c>
      <c r="E126" s="21">
        <v>0</v>
      </c>
      <c r="F126" s="21" t="s">
        <v>14</v>
      </c>
      <c r="G126" s="21">
        <v>2</v>
      </c>
      <c r="H126" s="21" t="s">
        <v>14</v>
      </c>
      <c r="I126" s="21">
        <v>2</v>
      </c>
      <c r="J126" s="21" t="s">
        <v>14</v>
      </c>
      <c r="K126" s="21">
        <v>2</v>
      </c>
      <c r="L126" s="31" t="s">
        <v>14</v>
      </c>
      <c r="M126" s="38">
        <v>2</v>
      </c>
      <c r="N126" s="9"/>
    </row>
    <row r="127" spans="1:14" x14ac:dyDescent="0.3">
      <c r="A127" s="10"/>
      <c r="B127" s="21" t="s">
        <v>23</v>
      </c>
      <c r="C127" s="25">
        <v>43073</v>
      </c>
      <c r="D127" s="21" t="s">
        <v>15</v>
      </c>
      <c r="E127" s="21">
        <v>1</v>
      </c>
      <c r="F127" s="21" t="s">
        <v>14</v>
      </c>
      <c r="G127" s="21">
        <v>2</v>
      </c>
      <c r="H127" s="21" t="s">
        <v>14</v>
      </c>
      <c r="I127" s="21">
        <v>2</v>
      </c>
      <c r="J127" s="21" t="s">
        <v>14</v>
      </c>
      <c r="K127" s="21">
        <v>2</v>
      </c>
      <c r="L127" s="31" t="s">
        <v>16</v>
      </c>
      <c r="M127" s="38">
        <v>0</v>
      </c>
      <c r="N127" s="9"/>
    </row>
    <row r="128" spans="1:14" x14ac:dyDescent="0.3">
      <c r="A128" s="10"/>
      <c r="B128" s="21" t="s">
        <v>23</v>
      </c>
      <c r="C128" s="25">
        <v>43108</v>
      </c>
      <c r="D128" s="21" t="s">
        <v>15</v>
      </c>
      <c r="E128" s="21">
        <v>1</v>
      </c>
      <c r="F128" s="21" t="s">
        <v>14</v>
      </c>
      <c r="G128" s="21">
        <v>2</v>
      </c>
      <c r="H128" s="21" t="s">
        <v>14</v>
      </c>
      <c r="I128" s="21">
        <v>2</v>
      </c>
      <c r="J128" s="21" t="s">
        <v>14</v>
      </c>
      <c r="K128" s="21">
        <v>2</v>
      </c>
      <c r="L128" s="31" t="s">
        <v>14</v>
      </c>
      <c r="M128" s="38">
        <v>2</v>
      </c>
      <c r="N128" s="9"/>
    </row>
    <row r="129" spans="1:14" x14ac:dyDescent="0.3">
      <c r="A129" s="10"/>
      <c r="B129" s="21" t="s">
        <v>23</v>
      </c>
      <c r="C129" s="25">
        <v>43108</v>
      </c>
      <c r="D129" s="21" t="s">
        <v>14</v>
      </c>
      <c r="E129" s="21">
        <v>2</v>
      </c>
      <c r="F129" s="21" t="s">
        <v>14</v>
      </c>
      <c r="G129" s="21">
        <v>2</v>
      </c>
      <c r="H129" s="21" t="s">
        <v>14</v>
      </c>
      <c r="I129" s="21">
        <v>2</v>
      </c>
      <c r="J129" s="21" t="s">
        <v>14</v>
      </c>
      <c r="K129" s="21">
        <v>2</v>
      </c>
      <c r="L129" s="31" t="s">
        <v>14</v>
      </c>
      <c r="M129" s="38">
        <v>2</v>
      </c>
      <c r="N129" s="9"/>
    </row>
    <row r="130" spans="1:14" x14ac:dyDescent="0.3">
      <c r="A130" s="10"/>
      <c r="B130" s="21" t="s">
        <v>23</v>
      </c>
      <c r="C130" s="25">
        <v>43108</v>
      </c>
      <c r="D130" s="21" t="s">
        <v>15</v>
      </c>
      <c r="E130" s="21">
        <v>1</v>
      </c>
      <c r="F130" s="21" t="s">
        <v>14</v>
      </c>
      <c r="G130" s="21">
        <v>2</v>
      </c>
      <c r="H130" s="21" t="s">
        <v>15</v>
      </c>
      <c r="I130" s="21">
        <v>1</v>
      </c>
      <c r="J130" s="21" t="s">
        <v>14</v>
      </c>
      <c r="K130" s="21">
        <v>2</v>
      </c>
      <c r="L130" s="31" t="s">
        <v>14</v>
      </c>
      <c r="M130" s="38">
        <v>2</v>
      </c>
      <c r="N130" s="9"/>
    </row>
    <row r="131" spans="1:14" x14ac:dyDescent="0.3">
      <c r="A131" s="10"/>
      <c r="B131" s="61" t="s">
        <v>44</v>
      </c>
      <c r="C131" s="38"/>
      <c r="D131" s="64">
        <f>COUNT(E125:E130)</f>
        <v>6</v>
      </c>
      <c r="E131" s="64"/>
      <c r="F131" s="64">
        <f t="shared" ref="F131:L131" si="27">COUNT(G125:G130)</f>
        <v>6</v>
      </c>
      <c r="G131" s="64"/>
      <c r="H131" s="64">
        <f t="shared" si="27"/>
        <v>6</v>
      </c>
      <c r="I131" s="64"/>
      <c r="J131" s="64">
        <f t="shared" si="27"/>
        <v>6</v>
      </c>
      <c r="K131" s="64"/>
      <c r="L131" s="64">
        <f t="shared" si="27"/>
        <v>6</v>
      </c>
      <c r="M131" s="64"/>
      <c r="N131" s="9"/>
    </row>
    <row r="132" spans="1:14" x14ac:dyDescent="0.3">
      <c r="A132" s="10"/>
      <c r="B132" s="41" t="s">
        <v>45</v>
      </c>
      <c r="C132" s="38"/>
      <c r="D132" s="64"/>
      <c r="E132" s="21"/>
      <c r="F132" s="21"/>
      <c r="G132" s="21"/>
      <c r="H132" s="21"/>
      <c r="I132" s="21"/>
      <c r="J132" s="21"/>
      <c r="K132" s="21"/>
      <c r="L132" s="31"/>
      <c r="M132" s="38"/>
      <c r="N132" s="9"/>
    </row>
    <row r="133" spans="1:14" x14ac:dyDescent="0.3">
      <c r="A133" s="10"/>
      <c r="B133" s="41" t="s">
        <v>46</v>
      </c>
      <c r="C133" s="38"/>
      <c r="D133" s="64">
        <f>COUNTIF(E125:E130, "2")</f>
        <v>2</v>
      </c>
      <c r="E133" s="64"/>
      <c r="F133" s="64">
        <f t="shared" ref="F133:L133" si="28">COUNTIF(G125:G130, "2")</f>
        <v>6</v>
      </c>
      <c r="G133" s="64"/>
      <c r="H133" s="64">
        <f t="shared" si="28"/>
        <v>5</v>
      </c>
      <c r="I133" s="64"/>
      <c r="J133" s="64">
        <f t="shared" si="28"/>
        <v>6</v>
      </c>
      <c r="K133" s="64"/>
      <c r="L133" s="64">
        <f t="shared" si="28"/>
        <v>5</v>
      </c>
      <c r="M133" s="38"/>
      <c r="N133" s="9"/>
    </row>
    <row r="134" spans="1:14" x14ac:dyDescent="0.3">
      <c r="A134" s="10"/>
      <c r="B134" s="41" t="s">
        <v>47</v>
      </c>
      <c r="C134" s="38"/>
      <c r="D134" s="64">
        <f>COUNTIF(E125:E130,"1")</f>
        <v>3</v>
      </c>
      <c r="E134" s="64"/>
      <c r="F134" s="64">
        <f t="shared" ref="F134:L134" si="29">COUNTIF(G125:G130,"1")</f>
        <v>0</v>
      </c>
      <c r="G134" s="64"/>
      <c r="H134" s="64">
        <f t="shared" si="29"/>
        <v>1</v>
      </c>
      <c r="I134" s="64"/>
      <c r="J134" s="64">
        <f t="shared" si="29"/>
        <v>0</v>
      </c>
      <c r="K134" s="64"/>
      <c r="L134" s="64">
        <f t="shared" si="29"/>
        <v>0</v>
      </c>
      <c r="M134" s="38"/>
      <c r="N134" s="9"/>
    </row>
    <row r="135" spans="1:14" x14ac:dyDescent="0.3">
      <c r="A135" s="10"/>
      <c r="B135" s="41" t="s">
        <v>48</v>
      </c>
      <c r="C135" s="38"/>
      <c r="D135" s="64">
        <f>COUNTIF(E125:E130,"0")</f>
        <v>1</v>
      </c>
      <c r="E135" s="64"/>
      <c r="F135" s="64">
        <f t="shared" ref="F135:L135" si="30">COUNTIF(G125:G130,"0")</f>
        <v>0</v>
      </c>
      <c r="G135" s="64"/>
      <c r="H135" s="64">
        <f t="shared" si="30"/>
        <v>0</v>
      </c>
      <c r="I135" s="64"/>
      <c r="J135" s="64">
        <f t="shared" si="30"/>
        <v>0</v>
      </c>
      <c r="K135" s="64"/>
      <c r="L135" s="64">
        <f t="shared" si="30"/>
        <v>1</v>
      </c>
      <c r="M135" s="38"/>
      <c r="N135" s="9"/>
    </row>
    <row r="136" spans="1:14" x14ac:dyDescent="0.3">
      <c r="A136" s="10"/>
      <c r="B136" s="41"/>
      <c r="C136" s="38"/>
      <c r="D136" s="64"/>
      <c r="E136" s="21"/>
      <c r="F136" s="21"/>
      <c r="G136" s="21"/>
      <c r="H136" s="21"/>
      <c r="I136" s="21"/>
      <c r="J136" s="21"/>
      <c r="K136" s="21"/>
      <c r="L136" s="31"/>
      <c r="M136" s="38"/>
      <c r="N136" s="9"/>
    </row>
    <row r="137" spans="1:14" x14ac:dyDescent="0.3">
      <c r="A137" s="10"/>
      <c r="B137" s="49" t="s">
        <v>49</v>
      </c>
      <c r="C137" s="38"/>
      <c r="D137" s="65">
        <f>AVERAGE(E125:E130)</f>
        <v>1.1666666666666667</v>
      </c>
      <c r="E137" s="65"/>
      <c r="F137" s="65">
        <f t="shared" ref="F137:L137" si="31">AVERAGE(G125:G130)</f>
        <v>2</v>
      </c>
      <c r="G137" s="65"/>
      <c r="H137" s="65">
        <f t="shared" si="31"/>
        <v>1.8333333333333333</v>
      </c>
      <c r="I137" s="65"/>
      <c r="J137" s="65">
        <f t="shared" si="31"/>
        <v>2</v>
      </c>
      <c r="K137" s="65"/>
      <c r="L137" s="65">
        <f t="shared" si="31"/>
        <v>1.6666666666666667</v>
      </c>
      <c r="M137" s="38"/>
      <c r="N137" s="9"/>
    </row>
    <row r="138" spans="1:14" x14ac:dyDescent="0.3">
      <c r="A138" s="10"/>
      <c r="B138" s="41" t="s">
        <v>50</v>
      </c>
      <c r="C138" s="38"/>
      <c r="D138" s="64">
        <f>MODE(E125:E130)</f>
        <v>1</v>
      </c>
      <c r="E138" s="64"/>
      <c r="F138" s="64">
        <f t="shared" ref="F138:L138" si="32">MODE(G125:G130)</f>
        <v>2</v>
      </c>
      <c r="G138" s="64"/>
      <c r="H138" s="64">
        <f t="shared" si="32"/>
        <v>2</v>
      </c>
      <c r="I138" s="64"/>
      <c r="J138" s="64">
        <f t="shared" si="32"/>
        <v>2</v>
      </c>
      <c r="K138" s="64"/>
      <c r="L138" s="64">
        <f t="shared" si="32"/>
        <v>2</v>
      </c>
      <c r="M138" s="38"/>
      <c r="N138" s="9"/>
    </row>
    <row r="139" spans="1:14" x14ac:dyDescent="0.3">
      <c r="A139" s="10"/>
      <c r="B139" s="50" t="s">
        <v>51</v>
      </c>
      <c r="C139" s="38"/>
      <c r="D139" s="64">
        <f>MEDIAN(E125:E130)</f>
        <v>1</v>
      </c>
      <c r="E139" s="64"/>
      <c r="F139" s="64">
        <f t="shared" ref="F139:L139" si="33">MEDIAN(G125:G130)</f>
        <v>2</v>
      </c>
      <c r="G139" s="64"/>
      <c r="H139" s="64">
        <f t="shared" si="33"/>
        <v>2</v>
      </c>
      <c r="I139" s="64"/>
      <c r="J139" s="64">
        <f t="shared" si="33"/>
        <v>2</v>
      </c>
      <c r="K139" s="64"/>
      <c r="L139" s="64">
        <f t="shared" si="33"/>
        <v>2</v>
      </c>
      <c r="M139" s="38"/>
      <c r="N139" s="9"/>
    </row>
    <row r="140" spans="1:14" x14ac:dyDescent="0.3">
      <c r="A140" s="10"/>
      <c r="B140" s="49" t="s">
        <v>52</v>
      </c>
      <c r="C140" s="38"/>
      <c r="D140" s="65">
        <f>_xlfn.STDEV.P(E125:E130)</f>
        <v>0.68718427093627676</v>
      </c>
      <c r="E140" s="65"/>
      <c r="F140" s="65">
        <f t="shared" ref="F140:L140" si="34">_xlfn.STDEV.P(G125:G130)</f>
        <v>0</v>
      </c>
      <c r="G140" s="65"/>
      <c r="H140" s="65">
        <f t="shared" si="34"/>
        <v>0.37267799624996495</v>
      </c>
      <c r="I140" s="65"/>
      <c r="J140" s="65">
        <f t="shared" si="34"/>
        <v>0</v>
      </c>
      <c r="K140" s="65"/>
      <c r="L140" s="65">
        <f t="shared" si="34"/>
        <v>0.7453559924999299</v>
      </c>
      <c r="M140" s="38"/>
      <c r="N140" s="9"/>
    </row>
    <row r="141" spans="1:14" x14ac:dyDescent="0.3">
      <c r="A141" s="10"/>
      <c r="B141" s="51" t="s">
        <v>53</v>
      </c>
      <c r="C141" s="38"/>
      <c r="D141" s="66">
        <f>D133/D131</f>
        <v>0.33333333333333331</v>
      </c>
      <c r="E141" s="66"/>
      <c r="F141" s="66">
        <f t="shared" ref="F141:L141" si="35">F133/F131</f>
        <v>1</v>
      </c>
      <c r="G141" s="66"/>
      <c r="H141" s="66">
        <f t="shared" si="35"/>
        <v>0.83333333333333337</v>
      </c>
      <c r="I141" s="66"/>
      <c r="J141" s="66">
        <f t="shared" si="35"/>
        <v>1</v>
      </c>
      <c r="K141" s="66"/>
      <c r="L141" s="66">
        <f t="shared" si="35"/>
        <v>0.83333333333333337</v>
      </c>
      <c r="M141" s="38"/>
      <c r="N141" s="9"/>
    </row>
    <row r="142" spans="1:14" ht="15" thickBot="1" x14ac:dyDescent="0.35">
      <c r="A142" s="10"/>
      <c r="B142" s="52"/>
      <c r="C142" s="70"/>
      <c r="D142" s="71"/>
      <c r="E142" s="71"/>
      <c r="F142" s="71"/>
      <c r="G142" s="71"/>
      <c r="H142" s="71"/>
      <c r="I142" s="71"/>
      <c r="J142" s="71"/>
      <c r="K142" s="71"/>
      <c r="L142" s="72"/>
      <c r="M142" s="70"/>
      <c r="N142" s="9"/>
    </row>
    <row r="143" spans="1:14" x14ac:dyDescent="0.3">
      <c r="A143" s="10"/>
      <c r="B143" s="21" t="s">
        <v>24</v>
      </c>
      <c r="C143" s="67">
        <v>43073</v>
      </c>
      <c r="D143" s="60" t="s">
        <v>15</v>
      </c>
      <c r="E143" s="60">
        <v>1</v>
      </c>
      <c r="F143" s="60" t="s">
        <v>14</v>
      </c>
      <c r="G143" s="60">
        <v>2</v>
      </c>
      <c r="H143" s="60" t="s">
        <v>14</v>
      </c>
      <c r="I143" s="60">
        <v>2</v>
      </c>
      <c r="J143" s="60" t="s">
        <v>14</v>
      </c>
      <c r="K143" s="60">
        <v>2</v>
      </c>
      <c r="L143" s="68" t="s">
        <v>14</v>
      </c>
      <c r="M143" s="69">
        <v>2</v>
      </c>
      <c r="N143" s="9"/>
    </row>
    <row r="144" spans="1:14" x14ac:dyDescent="0.3">
      <c r="A144" s="10"/>
      <c r="B144" s="21" t="s">
        <v>24</v>
      </c>
      <c r="C144" s="25">
        <v>43073</v>
      </c>
      <c r="D144" s="21" t="s">
        <v>14</v>
      </c>
      <c r="E144" s="21">
        <v>2</v>
      </c>
      <c r="F144" s="21" t="s">
        <v>14</v>
      </c>
      <c r="G144" s="21">
        <v>2</v>
      </c>
      <c r="H144" s="21" t="s">
        <v>14</v>
      </c>
      <c r="I144" s="21">
        <v>2</v>
      </c>
      <c r="J144" s="21" t="s">
        <v>14</v>
      </c>
      <c r="K144" s="21">
        <v>2</v>
      </c>
      <c r="L144" s="31" t="s">
        <v>14</v>
      </c>
      <c r="M144" s="38">
        <v>2</v>
      </c>
      <c r="N144" s="9"/>
    </row>
    <row r="145" spans="1:14" x14ac:dyDescent="0.3">
      <c r="A145" s="10"/>
      <c r="B145" s="21" t="s">
        <v>24</v>
      </c>
      <c r="C145" s="25">
        <v>43073</v>
      </c>
      <c r="D145" s="21" t="s">
        <v>14</v>
      </c>
      <c r="E145" s="21">
        <v>2</v>
      </c>
      <c r="F145" s="21" t="s">
        <v>14</v>
      </c>
      <c r="G145" s="21">
        <v>2</v>
      </c>
      <c r="H145" s="21" t="s">
        <v>14</v>
      </c>
      <c r="I145" s="21">
        <v>2</v>
      </c>
      <c r="J145" s="21" t="s">
        <v>14</v>
      </c>
      <c r="K145" s="21">
        <v>2</v>
      </c>
      <c r="L145" s="31" t="s">
        <v>14</v>
      </c>
      <c r="M145" s="38">
        <v>2</v>
      </c>
      <c r="N145" s="9"/>
    </row>
    <row r="146" spans="1:14" x14ac:dyDescent="0.3">
      <c r="A146" s="10"/>
      <c r="B146" s="21" t="s">
        <v>24</v>
      </c>
      <c r="C146" s="25">
        <v>43073</v>
      </c>
      <c r="D146" s="21" t="s">
        <v>14</v>
      </c>
      <c r="E146" s="21">
        <v>2</v>
      </c>
      <c r="F146" s="21" t="s">
        <v>14</v>
      </c>
      <c r="G146" s="21">
        <v>2</v>
      </c>
      <c r="H146" s="21" t="s">
        <v>14</v>
      </c>
      <c r="I146" s="21">
        <v>2</v>
      </c>
      <c r="J146" s="21" t="s">
        <v>14</v>
      </c>
      <c r="K146" s="21">
        <v>2</v>
      </c>
      <c r="L146" s="31" t="s">
        <v>14</v>
      </c>
      <c r="M146" s="38">
        <v>2</v>
      </c>
      <c r="N146" s="9"/>
    </row>
    <row r="147" spans="1:14" x14ac:dyDescent="0.3">
      <c r="A147" s="10"/>
      <c r="B147" s="21" t="s">
        <v>24</v>
      </c>
      <c r="C147" s="25">
        <v>43073</v>
      </c>
      <c r="D147" s="21" t="s">
        <v>14</v>
      </c>
      <c r="E147" s="21">
        <v>2</v>
      </c>
      <c r="F147" s="21" t="s">
        <v>14</v>
      </c>
      <c r="G147" s="21">
        <v>2</v>
      </c>
      <c r="H147" s="21" t="s">
        <v>14</v>
      </c>
      <c r="I147" s="21">
        <v>2</v>
      </c>
      <c r="J147" s="21" t="s">
        <v>14</v>
      </c>
      <c r="K147" s="21">
        <v>2</v>
      </c>
      <c r="L147" s="31" t="s">
        <v>14</v>
      </c>
      <c r="M147" s="38">
        <v>2</v>
      </c>
      <c r="N147" s="9"/>
    </row>
    <row r="148" spans="1:14" s="14" customFormat="1" x14ac:dyDescent="0.3">
      <c r="A148" s="57"/>
      <c r="B148" s="61" t="s">
        <v>44</v>
      </c>
      <c r="C148" s="38"/>
      <c r="D148" s="64">
        <f>COUNT(E143:E147)</f>
        <v>5</v>
      </c>
      <c r="E148" s="64"/>
      <c r="F148" s="64">
        <f t="shared" ref="F148:L148" si="36">COUNT(G143:G147)</f>
        <v>5</v>
      </c>
      <c r="G148" s="64"/>
      <c r="H148" s="64">
        <f t="shared" si="36"/>
        <v>5</v>
      </c>
      <c r="I148" s="64"/>
      <c r="J148" s="64">
        <f t="shared" si="36"/>
        <v>5</v>
      </c>
      <c r="K148" s="64"/>
      <c r="L148" s="64">
        <f t="shared" si="36"/>
        <v>5</v>
      </c>
      <c r="M148" s="38"/>
    </row>
    <row r="149" spans="1:14" s="14" customFormat="1" x14ac:dyDescent="0.3">
      <c r="A149" s="57"/>
      <c r="B149" s="41" t="s">
        <v>45</v>
      </c>
      <c r="C149" s="38"/>
      <c r="D149" s="64"/>
      <c r="E149" s="21"/>
      <c r="F149" s="21"/>
      <c r="G149" s="21"/>
      <c r="H149" s="21"/>
      <c r="I149" s="21"/>
      <c r="J149" s="21"/>
      <c r="K149" s="21"/>
      <c r="L149" s="31"/>
      <c r="M149" s="38"/>
    </row>
    <row r="150" spans="1:14" s="14" customFormat="1" x14ac:dyDescent="0.3">
      <c r="A150" s="57"/>
      <c r="B150" s="41" t="s">
        <v>46</v>
      </c>
      <c r="C150" s="38"/>
      <c r="D150" s="64">
        <f>COUNTIF(E143:E147,"2")</f>
        <v>4</v>
      </c>
      <c r="E150" s="64"/>
      <c r="F150" s="64">
        <f t="shared" ref="F150:L150" si="37">COUNTIF(G143:G147,"2")</f>
        <v>5</v>
      </c>
      <c r="G150" s="64"/>
      <c r="H150" s="64">
        <f t="shared" si="37"/>
        <v>5</v>
      </c>
      <c r="I150" s="64"/>
      <c r="J150" s="64">
        <f t="shared" si="37"/>
        <v>5</v>
      </c>
      <c r="K150" s="64"/>
      <c r="L150" s="64">
        <f t="shared" si="37"/>
        <v>5</v>
      </c>
      <c r="M150" s="38"/>
    </row>
    <row r="151" spans="1:14" s="14" customFormat="1" x14ac:dyDescent="0.3">
      <c r="A151" s="57"/>
      <c r="B151" s="41" t="s">
        <v>47</v>
      </c>
      <c r="C151" s="38"/>
      <c r="D151" s="64">
        <f>COUNTIF(E143:E147,"1")</f>
        <v>1</v>
      </c>
      <c r="E151" s="64"/>
      <c r="F151" s="64">
        <f t="shared" ref="F151:L151" si="38">COUNTIF(G143:G147,"1")</f>
        <v>0</v>
      </c>
      <c r="G151" s="64"/>
      <c r="H151" s="64">
        <f t="shared" si="38"/>
        <v>0</v>
      </c>
      <c r="I151" s="64"/>
      <c r="J151" s="64">
        <f t="shared" si="38"/>
        <v>0</v>
      </c>
      <c r="K151" s="64"/>
      <c r="L151" s="64">
        <f t="shared" si="38"/>
        <v>0</v>
      </c>
      <c r="M151" s="38"/>
    </row>
    <row r="152" spans="1:14" s="14" customFormat="1" x14ac:dyDescent="0.3">
      <c r="A152" s="57"/>
      <c r="B152" s="41" t="s">
        <v>48</v>
      </c>
      <c r="C152" s="38"/>
      <c r="D152" s="64">
        <f>COUNTIF(E143:E147,"0")</f>
        <v>0</v>
      </c>
      <c r="E152" s="64"/>
      <c r="F152" s="64">
        <f t="shared" ref="F152:L152" si="39">COUNTIF(G143:G147,"0")</f>
        <v>0</v>
      </c>
      <c r="G152" s="64"/>
      <c r="H152" s="64">
        <f t="shared" si="39"/>
        <v>0</v>
      </c>
      <c r="I152" s="64"/>
      <c r="J152" s="64">
        <f t="shared" si="39"/>
        <v>0</v>
      </c>
      <c r="K152" s="64"/>
      <c r="L152" s="64">
        <f t="shared" si="39"/>
        <v>0</v>
      </c>
      <c r="M152" s="38"/>
    </row>
    <row r="153" spans="1:14" s="14" customFormat="1" x14ac:dyDescent="0.3">
      <c r="A153" s="57"/>
      <c r="B153" s="41"/>
      <c r="C153" s="38"/>
      <c r="D153" s="64"/>
      <c r="E153" s="21"/>
      <c r="F153" s="21"/>
      <c r="G153" s="21"/>
      <c r="H153" s="21"/>
      <c r="I153" s="21"/>
      <c r="J153" s="21"/>
      <c r="K153" s="21"/>
      <c r="L153" s="31"/>
      <c r="M153" s="38"/>
    </row>
    <row r="154" spans="1:14" s="14" customFormat="1" x14ac:dyDescent="0.3">
      <c r="A154" s="57"/>
      <c r="B154" s="49" t="s">
        <v>49</v>
      </c>
      <c r="C154" s="38"/>
      <c r="D154" s="65">
        <f>AVERAGE(E143:E147)</f>
        <v>1.8</v>
      </c>
      <c r="E154" s="65"/>
      <c r="F154" s="65">
        <f t="shared" ref="F154:L154" si="40">AVERAGE(G143:G147)</f>
        <v>2</v>
      </c>
      <c r="G154" s="65"/>
      <c r="H154" s="65">
        <f t="shared" si="40"/>
        <v>2</v>
      </c>
      <c r="I154" s="65"/>
      <c r="J154" s="65">
        <f t="shared" si="40"/>
        <v>2</v>
      </c>
      <c r="K154" s="65"/>
      <c r="L154" s="65">
        <f t="shared" si="40"/>
        <v>2</v>
      </c>
      <c r="M154" s="38"/>
    </row>
    <row r="155" spans="1:14" s="14" customFormat="1" x14ac:dyDescent="0.3">
      <c r="A155" s="57"/>
      <c r="B155" s="41" t="s">
        <v>50</v>
      </c>
      <c r="C155" s="38"/>
      <c r="D155" s="64">
        <f>MODE(E143:E147)</f>
        <v>2</v>
      </c>
      <c r="E155" s="64"/>
      <c r="F155" s="64">
        <f t="shared" ref="F155:L155" si="41">MODE(G143:G147)</f>
        <v>2</v>
      </c>
      <c r="G155" s="64"/>
      <c r="H155" s="64">
        <f t="shared" si="41"/>
        <v>2</v>
      </c>
      <c r="I155" s="64"/>
      <c r="J155" s="64">
        <f t="shared" si="41"/>
        <v>2</v>
      </c>
      <c r="K155" s="64"/>
      <c r="L155" s="64">
        <f t="shared" si="41"/>
        <v>2</v>
      </c>
      <c r="M155" s="38"/>
    </row>
    <row r="156" spans="1:14" s="14" customFormat="1" x14ac:dyDescent="0.3">
      <c r="A156" s="57"/>
      <c r="B156" s="50" t="s">
        <v>51</v>
      </c>
      <c r="C156" s="38"/>
      <c r="D156" s="64">
        <f>MEDIAN(E143:E147)</f>
        <v>2</v>
      </c>
      <c r="E156" s="64"/>
      <c r="F156" s="64">
        <f t="shared" ref="F156:L156" si="42">MEDIAN(G143:G147)</f>
        <v>2</v>
      </c>
      <c r="G156" s="64"/>
      <c r="H156" s="64">
        <f t="shared" si="42"/>
        <v>2</v>
      </c>
      <c r="I156" s="64"/>
      <c r="J156" s="64">
        <f t="shared" si="42"/>
        <v>2</v>
      </c>
      <c r="K156" s="64"/>
      <c r="L156" s="64">
        <f t="shared" si="42"/>
        <v>2</v>
      </c>
      <c r="M156" s="38"/>
    </row>
    <row r="157" spans="1:14" s="14" customFormat="1" x14ac:dyDescent="0.3">
      <c r="A157" s="57"/>
      <c r="B157" s="49" t="s">
        <v>52</v>
      </c>
      <c r="C157" s="38"/>
      <c r="D157" s="65">
        <f>_xlfn.STDEV.P(E143:E147)</f>
        <v>0.4</v>
      </c>
      <c r="E157" s="65"/>
      <c r="F157" s="65">
        <f t="shared" ref="F157:L157" si="43">_xlfn.STDEV.P(G143:G147)</f>
        <v>0</v>
      </c>
      <c r="G157" s="65"/>
      <c r="H157" s="65">
        <f t="shared" si="43"/>
        <v>0</v>
      </c>
      <c r="I157" s="65"/>
      <c r="J157" s="65">
        <f t="shared" si="43"/>
        <v>0</v>
      </c>
      <c r="K157" s="65"/>
      <c r="L157" s="65">
        <f t="shared" si="43"/>
        <v>0</v>
      </c>
      <c r="M157" s="38"/>
    </row>
    <row r="158" spans="1:14" s="14" customFormat="1" x14ac:dyDescent="0.3">
      <c r="A158" s="57"/>
      <c r="B158" s="51" t="s">
        <v>53</v>
      </c>
      <c r="C158" s="38"/>
      <c r="D158" s="66">
        <f>D150/D148</f>
        <v>0.8</v>
      </c>
      <c r="E158" s="66"/>
      <c r="F158" s="66">
        <f t="shared" ref="F158:L158" si="44">F150/F148</f>
        <v>1</v>
      </c>
      <c r="G158" s="66"/>
      <c r="H158" s="66">
        <f t="shared" si="44"/>
        <v>1</v>
      </c>
      <c r="I158" s="66"/>
      <c r="J158" s="66">
        <f t="shared" si="44"/>
        <v>1</v>
      </c>
      <c r="K158" s="66"/>
      <c r="L158" s="66">
        <f t="shared" si="44"/>
        <v>1</v>
      </c>
      <c r="M158" s="38"/>
    </row>
    <row r="159" spans="1:14" s="14" customFormat="1" ht="15" thickBot="1" x14ac:dyDescent="0.35">
      <c r="A159" s="57"/>
      <c r="B159" s="52"/>
      <c r="C159" s="70"/>
      <c r="D159" s="71"/>
      <c r="E159" s="71"/>
      <c r="F159" s="71"/>
      <c r="G159" s="71"/>
      <c r="H159" s="71"/>
      <c r="I159" s="71"/>
      <c r="J159" s="71"/>
      <c r="K159" s="71"/>
      <c r="L159" s="72"/>
      <c r="M159" s="70"/>
    </row>
    <row r="160" spans="1:14" customFormat="1" x14ac:dyDescent="0.3">
      <c r="B160" s="21" t="s">
        <v>21</v>
      </c>
      <c r="C160" s="67">
        <v>43213</v>
      </c>
      <c r="D160" s="60" t="s">
        <v>15</v>
      </c>
      <c r="E160" s="60">
        <v>1</v>
      </c>
      <c r="F160" s="60" t="s">
        <v>14</v>
      </c>
      <c r="G160" s="60">
        <v>2</v>
      </c>
      <c r="H160" s="60" t="s">
        <v>14</v>
      </c>
      <c r="I160" s="60">
        <v>2</v>
      </c>
      <c r="J160" s="60" t="s">
        <v>14</v>
      </c>
      <c r="K160" s="60">
        <v>2</v>
      </c>
      <c r="L160" s="68" t="s">
        <v>14</v>
      </c>
      <c r="M160" s="69">
        <v>2</v>
      </c>
    </row>
    <row r="161" spans="2:13" customFormat="1" x14ac:dyDescent="0.3">
      <c r="B161" s="21" t="s">
        <v>21</v>
      </c>
      <c r="C161" s="25">
        <v>43213</v>
      </c>
      <c r="D161" s="21" t="s">
        <v>14</v>
      </c>
      <c r="E161" s="21">
        <v>2</v>
      </c>
      <c r="F161" s="21" t="s">
        <v>14</v>
      </c>
      <c r="G161" s="21">
        <v>2</v>
      </c>
      <c r="H161" s="21" t="s">
        <v>14</v>
      </c>
      <c r="I161" s="21">
        <v>2</v>
      </c>
      <c r="J161" s="21" t="s">
        <v>14</v>
      </c>
      <c r="K161" s="21">
        <v>2</v>
      </c>
      <c r="L161" s="31" t="s">
        <v>14</v>
      </c>
      <c r="M161" s="38">
        <v>2</v>
      </c>
    </row>
    <row r="162" spans="2:13" customFormat="1" x14ac:dyDescent="0.3">
      <c r="B162" s="21" t="s">
        <v>21</v>
      </c>
      <c r="C162" s="25">
        <v>43213</v>
      </c>
      <c r="D162" s="21" t="s">
        <v>14</v>
      </c>
      <c r="E162" s="21">
        <v>2</v>
      </c>
      <c r="F162" s="21" t="s">
        <v>14</v>
      </c>
      <c r="G162" s="21">
        <v>2</v>
      </c>
      <c r="H162" s="21" t="s">
        <v>14</v>
      </c>
      <c r="I162" s="21">
        <v>2</v>
      </c>
      <c r="J162" s="21" t="s">
        <v>14</v>
      </c>
      <c r="K162" s="21">
        <v>2</v>
      </c>
      <c r="L162" s="31" t="s">
        <v>14</v>
      </c>
      <c r="M162" s="38">
        <v>2</v>
      </c>
    </row>
    <row r="163" spans="2:13" customFormat="1" x14ac:dyDescent="0.3">
      <c r="B163" s="21" t="s">
        <v>21</v>
      </c>
      <c r="C163" s="25">
        <v>43213</v>
      </c>
      <c r="D163" s="21" t="s">
        <v>14</v>
      </c>
      <c r="E163" s="21">
        <v>2</v>
      </c>
      <c r="F163" s="21" t="s">
        <v>15</v>
      </c>
      <c r="G163" s="21">
        <v>1</v>
      </c>
      <c r="H163" s="21" t="s">
        <v>14</v>
      </c>
      <c r="I163" s="21">
        <v>2</v>
      </c>
      <c r="J163" s="21" t="s">
        <v>14</v>
      </c>
      <c r="K163" s="21">
        <v>2</v>
      </c>
      <c r="L163" s="31" t="s">
        <v>14</v>
      </c>
      <c r="M163" s="38">
        <v>2</v>
      </c>
    </row>
    <row r="164" spans="2:13" customFormat="1" x14ac:dyDescent="0.3">
      <c r="B164" s="21" t="s">
        <v>21</v>
      </c>
      <c r="C164" s="25">
        <v>43213</v>
      </c>
      <c r="D164" s="21" t="s">
        <v>14</v>
      </c>
      <c r="E164" s="21">
        <v>2</v>
      </c>
      <c r="F164" s="21" t="s">
        <v>14</v>
      </c>
      <c r="G164" s="21">
        <v>2</v>
      </c>
      <c r="H164" s="21" t="s">
        <v>14</v>
      </c>
      <c r="I164" s="21">
        <v>2</v>
      </c>
      <c r="J164" s="21" t="s">
        <v>14</v>
      </c>
      <c r="K164" s="21">
        <v>2</v>
      </c>
      <c r="L164" s="31" t="s">
        <v>14</v>
      </c>
      <c r="M164" s="38">
        <v>2</v>
      </c>
    </row>
    <row r="165" spans="2:13" customFormat="1" x14ac:dyDescent="0.3">
      <c r="B165" s="21" t="s">
        <v>21</v>
      </c>
      <c r="C165" s="25">
        <v>43213</v>
      </c>
      <c r="D165" s="21" t="s">
        <v>14</v>
      </c>
      <c r="E165" s="21">
        <v>2</v>
      </c>
      <c r="F165" s="21" t="s">
        <v>14</v>
      </c>
      <c r="G165" s="21">
        <v>2</v>
      </c>
      <c r="H165" s="21" t="s">
        <v>14</v>
      </c>
      <c r="I165" s="21">
        <v>2</v>
      </c>
      <c r="J165" s="21" t="s">
        <v>14</v>
      </c>
      <c r="K165" s="21">
        <v>2</v>
      </c>
      <c r="L165" s="31" t="s">
        <v>14</v>
      </c>
      <c r="M165" s="38">
        <v>2</v>
      </c>
    </row>
    <row r="166" spans="2:13" customFormat="1" x14ac:dyDescent="0.3">
      <c r="B166" s="21" t="s">
        <v>21</v>
      </c>
      <c r="C166" s="25">
        <v>43213</v>
      </c>
      <c r="D166" s="21" t="s">
        <v>14</v>
      </c>
      <c r="E166" s="21">
        <v>2</v>
      </c>
      <c r="F166" s="21" t="s">
        <v>14</v>
      </c>
      <c r="G166" s="21">
        <v>2</v>
      </c>
      <c r="H166" s="21" t="s">
        <v>14</v>
      </c>
      <c r="I166" s="21">
        <v>2</v>
      </c>
      <c r="J166" s="21" t="s">
        <v>14</v>
      </c>
      <c r="K166" s="21">
        <v>2</v>
      </c>
      <c r="L166" s="31" t="s">
        <v>14</v>
      </c>
      <c r="M166" s="38">
        <v>2</v>
      </c>
    </row>
    <row r="167" spans="2:13" customFormat="1" x14ac:dyDescent="0.3">
      <c r="B167" s="61" t="s">
        <v>44</v>
      </c>
      <c r="C167" s="38"/>
      <c r="D167" s="64">
        <f>COUNT(E160:E166)</f>
        <v>7</v>
      </c>
      <c r="E167" s="64"/>
      <c r="F167" s="64">
        <f t="shared" ref="F167:L167" si="45">COUNT(G160:G166)</f>
        <v>7</v>
      </c>
      <c r="G167" s="64"/>
      <c r="H167" s="64">
        <f t="shared" si="45"/>
        <v>7</v>
      </c>
      <c r="I167" s="64"/>
      <c r="J167" s="64">
        <f t="shared" si="45"/>
        <v>7</v>
      </c>
      <c r="K167" s="64"/>
      <c r="L167" s="64">
        <f t="shared" si="45"/>
        <v>7</v>
      </c>
      <c r="M167" s="38"/>
    </row>
    <row r="168" spans="2:13" customFormat="1" x14ac:dyDescent="0.3">
      <c r="B168" s="41" t="s">
        <v>45</v>
      </c>
      <c r="C168" s="38"/>
      <c r="D168" s="64"/>
      <c r="E168" s="21"/>
      <c r="F168" s="21"/>
      <c r="G168" s="21"/>
      <c r="H168" s="21"/>
      <c r="I168" s="21"/>
      <c r="J168" s="21"/>
      <c r="K168" s="21"/>
      <c r="L168" s="31"/>
      <c r="M168" s="38"/>
    </row>
    <row r="169" spans="2:13" customFormat="1" x14ac:dyDescent="0.3">
      <c r="B169" s="41" t="s">
        <v>46</v>
      </c>
      <c r="C169" s="38"/>
      <c r="D169" s="64">
        <f>COUNTIF(E160:E166,"2")</f>
        <v>6</v>
      </c>
      <c r="E169" s="64"/>
      <c r="F169" s="64">
        <f t="shared" ref="F169:L169" si="46">COUNTIF(G160:G166,"2")</f>
        <v>6</v>
      </c>
      <c r="G169" s="64"/>
      <c r="H169" s="64">
        <f t="shared" si="46"/>
        <v>7</v>
      </c>
      <c r="I169" s="64"/>
      <c r="J169" s="64">
        <f t="shared" si="46"/>
        <v>7</v>
      </c>
      <c r="K169" s="64"/>
      <c r="L169" s="64">
        <f t="shared" si="46"/>
        <v>7</v>
      </c>
      <c r="M169" s="38"/>
    </row>
    <row r="170" spans="2:13" customFormat="1" x14ac:dyDescent="0.3">
      <c r="B170" s="41" t="s">
        <v>47</v>
      </c>
      <c r="C170" s="38"/>
      <c r="D170" s="64">
        <f>COUNTIF(E160:E166,"1")</f>
        <v>1</v>
      </c>
      <c r="E170" s="64"/>
      <c r="F170" s="64">
        <f t="shared" ref="F170:L170" si="47">COUNTIF(G160:G166,"1")</f>
        <v>1</v>
      </c>
      <c r="G170" s="64"/>
      <c r="H170" s="64">
        <f t="shared" si="47"/>
        <v>0</v>
      </c>
      <c r="I170" s="64"/>
      <c r="J170" s="64">
        <f t="shared" si="47"/>
        <v>0</v>
      </c>
      <c r="K170" s="64"/>
      <c r="L170" s="64">
        <f t="shared" si="47"/>
        <v>0</v>
      </c>
      <c r="M170" s="38"/>
    </row>
    <row r="171" spans="2:13" customFormat="1" x14ac:dyDescent="0.3">
      <c r="B171" s="41" t="s">
        <v>48</v>
      </c>
      <c r="C171" s="38"/>
      <c r="D171" s="64">
        <f>COUNTIF(E160:E166,"0")</f>
        <v>0</v>
      </c>
      <c r="E171" s="64"/>
      <c r="F171" s="64">
        <f t="shared" ref="F171:L171" si="48">COUNTIF(G160:G166,"0")</f>
        <v>0</v>
      </c>
      <c r="G171" s="64"/>
      <c r="H171" s="64">
        <f t="shared" si="48"/>
        <v>0</v>
      </c>
      <c r="I171" s="64"/>
      <c r="J171" s="64">
        <f t="shared" si="48"/>
        <v>0</v>
      </c>
      <c r="K171" s="64"/>
      <c r="L171" s="64">
        <f t="shared" si="48"/>
        <v>0</v>
      </c>
      <c r="M171" s="38"/>
    </row>
    <row r="172" spans="2:13" customFormat="1" x14ac:dyDescent="0.3">
      <c r="B172" s="41"/>
      <c r="C172" s="38"/>
      <c r="D172" s="64"/>
      <c r="E172" s="21"/>
      <c r="F172" s="21"/>
      <c r="G172" s="21"/>
      <c r="H172" s="21"/>
      <c r="I172" s="21"/>
      <c r="J172" s="21"/>
      <c r="K172" s="21"/>
      <c r="L172" s="31"/>
      <c r="M172" s="38"/>
    </row>
    <row r="173" spans="2:13" customFormat="1" x14ac:dyDescent="0.3">
      <c r="B173" s="49" t="s">
        <v>49</v>
      </c>
      <c r="C173" s="38"/>
      <c r="D173" s="65">
        <f>AVERAGE(E160:E166)</f>
        <v>1.8571428571428572</v>
      </c>
      <c r="E173" s="65"/>
      <c r="F173" s="65">
        <f t="shared" ref="F173:L173" si="49">AVERAGE(G160:G166)</f>
        <v>1.8571428571428572</v>
      </c>
      <c r="G173" s="65"/>
      <c r="H173" s="65">
        <f t="shared" si="49"/>
        <v>2</v>
      </c>
      <c r="I173" s="65"/>
      <c r="J173" s="65">
        <f t="shared" si="49"/>
        <v>2</v>
      </c>
      <c r="K173" s="65"/>
      <c r="L173" s="65">
        <f t="shared" si="49"/>
        <v>2</v>
      </c>
      <c r="M173" s="38"/>
    </row>
    <row r="174" spans="2:13" customFormat="1" x14ac:dyDescent="0.3">
      <c r="B174" s="41" t="s">
        <v>50</v>
      </c>
      <c r="C174" s="38"/>
      <c r="D174" s="64">
        <f>MODE(E160:E166)</f>
        <v>2</v>
      </c>
      <c r="E174" s="64"/>
      <c r="F174" s="64">
        <f t="shared" ref="F174:L174" si="50">MODE(G160:G166)</f>
        <v>2</v>
      </c>
      <c r="G174" s="64"/>
      <c r="H174" s="64">
        <f t="shared" si="50"/>
        <v>2</v>
      </c>
      <c r="I174" s="64"/>
      <c r="J174" s="64">
        <f t="shared" si="50"/>
        <v>2</v>
      </c>
      <c r="K174" s="64"/>
      <c r="L174" s="64">
        <f t="shared" si="50"/>
        <v>2</v>
      </c>
      <c r="M174" s="38"/>
    </row>
    <row r="175" spans="2:13" customFormat="1" x14ac:dyDescent="0.3">
      <c r="B175" s="50" t="s">
        <v>51</v>
      </c>
      <c r="C175" s="38"/>
      <c r="D175" s="64">
        <f>MEDIAN(E160:E166)</f>
        <v>2</v>
      </c>
      <c r="E175" s="64"/>
      <c r="F175" s="64">
        <f t="shared" ref="F175:L175" si="51">MEDIAN(G160:G166)</f>
        <v>2</v>
      </c>
      <c r="G175" s="64"/>
      <c r="H175" s="64">
        <f t="shared" si="51"/>
        <v>2</v>
      </c>
      <c r="I175" s="64"/>
      <c r="J175" s="64">
        <f t="shared" si="51"/>
        <v>2</v>
      </c>
      <c r="K175" s="64"/>
      <c r="L175" s="64">
        <f t="shared" si="51"/>
        <v>2</v>
      </c>
      <c r="M175" s="38"/>
    </row>
    <row r="176" spans="2:13" customFormat="1" x14ac:dyDescent="0.3">
      <c r="B176" s="49" t="s">
        <v>52</v>
      </c>
      <c r="C176" s="38"/>
      <c r="D176" s="65">
        <f>_xlfn.STDEV.P(E160:E166)</f>
        <v>0.3499271061118826</v>
      </c>
      <c r="E176" s="65"/>
      <c r="F176" s="65">
        <f t="shared" ref="F176:L176" si="52">_xlfn.STDEV.P(G160:G166)</f>
        <v>0.3499271061118826</v>
      </c>
      <c r="G176" s="65"/>
      <c r="H176" s="65">
        <f t="shared" si="52"/>
        <v>0</v>
      </c>
      <c r="I176" s="65"/>
      <c r="J176" s="65">
        <f t="shared" si="52"/>
        <v>0</v>
      </c>
      <c r="K176" s="65"/>
      <c r="L176" s="65">
        <f t="shared" si="52"/>
        <v>0</v>
      </c>
      <c r="M176" s="38"/>
    </row>
    <row r="177" spans="2:13" customFormat="1" x14ac:dyDescent="0.3">
      <c r="B177" s="51" t="s">
        <v>53</v>
      </c>
      <c r="C177" s="38"/>
      <c r="D177" s="66">
        <f>D169/D167</f>
        <v>0.8571428571428571</v>
      </c>
      <c r="E177" s="66"/>
      <c r="F177" s="66">
        <f t="shared" ref="F177:L177" si="53">F169/F167</f>
        <v>0.8571428571428571</v>
      </c>
      <c r="G177" s="66"/>
      <c r="H177" s="66">
        <f t="shared" si="53"/>
        <v>1</v>
      </c>
      <c r="I177" s="66"/>
      <c r="J177" s="66">
        <f t="shared" si="53"/>
        <v>1</v>
      </c>
      <c r="K177" s="66"/>
      <c r="L177" s="66">
        <f t="shared" si="53"/>
        <v>1</v>
      </c>
      <c r="M177" s="38"/>
    </row>
    <row r="178" spans="2:13" customFormat="1" ht="15" thickBot="1" x14ac:dyDescent="0.35">
      <c r="B178" s="52"/>
      <c r="C178" s="70"/>
      <c r="D178" s="71"/>
      <c r="E178" s="71"/>
      <c r="F178" s="71"/>
      <c r="G178" s="71"/>
      <c r="H178" s="71"/>
      <c r="I178" s="71"/>
      <c r="J178" s="71"/>
      <c r="K178" s="71"/>
      <c r="L178" s="72"/>
      <c r="M178" s="70"/>
    </row>
    <row r="179" spans="2:13" customFormat="1" x14ac:dyDescent="0.3">
      <c r="B179" s="21" t="s">
        <v>22</v>
      </c>
      <c r="C179" s="67">
        <v>43213</v>
      </c>
      <c r="D179" s="60" t="s">
        <v>14</v>
      </c>
      <c r="E179" s="60">
        <v>2</v>
      </c>
      <c r="F179" s="60" t="s">
        <v>14</v>
      </c>
      <c r="G179" s="60">
        <v>2</v>
      </c>
      <c r="H179" s="60" t="s">
        <v>14</v>
      </c>
      <c r="I179" s="60">
        <v>2</v>
      </c>
      <c r="J179" s="60" t="s">
        <v>14</v>
      </c>
      <c r="K179" s="60">
        <v>2</v>
      </c>
      <c r="L179" s="68" t="s">
        <v>14</v>
      </c>
      <c r="M179" s="69">
        <v>2</v>
      </c>
    </row>
    <row r="180" spans="2:13" customFormat="1" x14ac:dyDescent="0.3">
      <c r="B180" s="21" t="s">
        <v>22</v>
      </c>
      <c r="C180" s="25">
        <v>43213</v>
      </c>
      <c r="D180" s="21" t="s">
        <v>14</v>
      </c>
      <c r="E180" s="21">
        <v>2</v>
      </c>
      <c r="F180" s="21" t="s">
        <v>14</v>
      </c>
      <c r="G180" s="21">
        <v>2</v>
      </c>
      <c r="H180" s="21" t="s">
        <v>14</v>
      </c>
      <c r="I180" s="21">
        <v>2</v>
      </c>
      <c r="J180" s="21" t="s">
        <v>14</v>
      </c>
      <c r="K180" s="21">
        <v>2</v>
      </c>
      <c r="L180" s="31" t="s">
        <v>14</v>
      </c>
      <c r="M180" s="38">
        <v>2</v>
      </c>
    </row>
    <row r="181" spans="2:13" customFormat="1" x14ac:dyDescent="0.3">
      <c r="B181" s="21" t="s">
        <v>22</v>
      </c>
      <c r="C181" s="25">
        <v>43213</v>
      </c>
      <c r="D181" s="21" t="s">
        <v>14</v>
      </c>
      <c r="E181" s="21">
        <v>2</v>
      </c>
      <c r="F181" s="21" t="s">
        <v>14</v>
      </c>
      <c r="G181" s="21">
        <v>2</v>
      </c>
      <c r="H181" s="21" t="s">
        <v>14</v>
      </c>
      <c r="I181" s="21">
        <v>2</v>
      </c>
      <c r="J181" s="21" t="s">
        <v>14</v>
      </c>
      <c r="K181" s="21">
        <v>2</v>
      </c>
      <c r="L181" s="31" t="s">
        <v>14</v>
      </c>
      <c r="M181" s="38">
        <v>2</v>
      </c>
    </row>
    <row r="182" spans="2:13" customFormat="1" x14ac:dyDescent="0.3">
      <c r="B182" s="21" t="s">
        <v>22</v>
      </c>
      <c r="C182" s="25">
        <v>43213</v>
      </c>
      <c r="D182" s="21" t="s">
        <v>14</v>
      </c>
      <c r="E182" s="21">
        <v>2</v>
      </c>
      <c r="F182" s="21" t="s">
        <v>14</v>
      </c>
      <c r="G182" s="21">
        <v>2</v>
      </c>
      <c r="H182" s="21" t="s">
        <v>14</v>
      </c>
      <c r="I182" s="21">
        <v>2</v>
      </c>
      <c r="J182" s="21" t="s">
        <v>14</v>
      </c>
      <c r="K182" s="21">
        <v>2</v>
      </c>
      <c r="L182" s="31" t="s">
        <v>14</v>
      </c>
      <c r="M182" s="38">
        <v>2</v>
      </c>
    </row>
    <row r="183" spans="2:13" customFormat="1" x14ac:dyDescent="0.3">
      <c r="B183" s="21" t="s">
        <v>22</v>
      </c>
      <c r="C183" s="25">
        <v>43213</v>
      </c>
      <c r="D183" s="21" t="s">
        <v>14</v>
      </c>
      <c r="E183" s="21">
        <v>2</v>
      </c>
      <c r="F183" s="21" t="s">
        <v>14</v>
      </c>
      <c r="G183" s="21">
        <v>2</v>
      </c>
      <c r="H183" s="21" t="s">
        <v>14</v>
      </c>
      <c r="I183" s="21">
        <v>2</v>
      </c>
      <c r="J183" s="21" t="s">
        <v>14</v>
      </c>
      <c r="K183" s="21">
        <v>2</v>
      </c>
      <c r="L183" s="31" t="s">
        <v>14</v>
      </c>
      <c r="M183" s="38">
        <v>2</v>
      </c>
    </row>
    <row r="184" spans="2:13" customFormat="1" x14ac:dyDescent="0.3">
      <c r="B184" s="61" t="s">
        <v>44</v>
      </c>
      <c r="C184" s="38"/>
      <c r="D184" s="64">
        <f>COUNT(E179:E183)</f>
        <v>5</v>
      </c>
      <c r="E184" s="64"/>
      <c r="F184" s="64">
        <f t="shared" ref="F184:L184" si="54">COUNT(G179:G183)</f>
        <v>5</v>
      </c>
      <c r="G184" s="64"/>
      <c r="H184" s="64">
        <f t="shared" si="54"/>
        <v>5</v>
      </c>
      <c r="I184" s="64"/>
      <c r="J184" s="64">
        <f t="shared" si="54"/>
        <v>5</v>
      </c>
      <c r="K184" s="64"/>
      <c r="L184" s="64">
        <f t="shared" si="54"/>
        <v>5</v>
      </c>
      <c r="M184" s="38"/>
    </row>
    <row r="185" spans="2:13" customFormat="1" x14ac:dyDescent="0.3">
      <c r="B185" s="41" t="s">
        <v>45</v>
      </c>
      <c r="C185" s="38"/>
      <c r="D185" s="64"/>
      <c r="E185" s="21"/>
      <c r="F185" s="21"/>
      <c r="G185" s="21"/>
      <c r="H185" s="21"/>
      <c r="I185" s="21"/>
      <c r="J185" s="21"/>
      <c r="K185" s="21"/>
      <c r="L185" s="31"/>
      <c r="M185" s="38"/>
    </row>
    <row r="186" spans="2:13" customFormat="1" x14ac:dyDescent="0.3">
      <c r="B186" s="41" t="s">
        <v>46</v>
      </c>
      <c r="C186" s="38"/>
      <c r="D186" s="64">
        <f>COUNTIF(E179:E183,"2")</f>
        <v>5</v>
      </c>
      <c r="E186" s="64"/>
      <c r="F186" s="64">
        <f t="shared" ref="F186:L186" si="55">COUNTIF(G179:G183,"2")</f>
        <v>5</v>
      </c>
      <c r="G186" s="64"/>
      <c r="H186" s="64">
        <f t="shared" si="55"/>
        <v>5</v>
      </c>
      <c r="I186" s="64"/>
      <c r="J186" s="64">
        <f t="shared" si="55"/>
        <v>5</v>
      </c>
      <c r="K186" s="64"/>
      <c r="L186" s="64">
        <f t="shared" si="55"/>
        <v>5</v>
      </c>
      <c r="M186" s="38"/>
    </row>
    <row r="187" spans="2:13" customFormat="1" x14ac:dyDescent="0.3">
      <c r="B187" s="41" t="s">
        <v>47</v>
      </c>
      <c r="C187" s="38"/>
      <c r="D187" s="64">
        <f>COUNTIF(E179:E183,"1")</f>
        <v>0</v>
      </c>
      <c r="E187" s="64"/>
      <c r="F187" s="64">
        <f t="shared" ref="F187:L187" si="56">COUNTIF(G179:G183,"1")</f>
        <v>0</v>
      </c>
      <c r="G187" s="64"/>
      <c r="H187" s="64">
        <f t="shared" si="56"/>
        <v>0</v>
      </c>
      <c r="I187" s="64"/>
      <c r="J187" s="64">
        <f t="shared" si="56"/>
        <v>0</v>
      </c>
      <c r="K187" s="64"/>
      <c r="L187" s="64">
        <f t="shared" si="56"/>
        <v>0</v>
      </c>
      <c r="M187" s="38"/>
    </row>
    <row r="188" spans="2:13" customFormat="1" x14ac:dyDescent="0.3">
      <c r="B188" s="41" t="s">
        <v>48</v>
      </c>
      <c r="C188" s="38"/>
      <c r="D188" s="64">
        <f>COUNTIF(E179:E183,"0")</f>
        <v>0</v>
      </c>
      <c r="E188" s="64"/>
      <c r="F188" s="64">
        <f t="shared" ref="F188:L188" si="57">COUNTIF(G179:G183,"0")</f>
        <v>0</v>
      </c>
      <c r="G188" s="64"/>
      <c r="H188" s="64">
        <f t="shared" si="57"/>
        <v>0</v>
      </c>
      <c r="I188" s="64"/>
      <c r="J188" s="64">
        <f t="shared" si="57"/>
        <v>0</v>
      </c>
      <c r="K188" s="64"/>
      <c r="L188" s="64">
        <f t="shared" si="57"/>
        <v>0</v>
      </c>
      <c r="M188" s="38"/>
    </row>
    <row r="189" spans="2:13" customFormat="1" x14ac:dyDescent="0.3">
      <c r="B189" s="41"/>
      <c r="C189" s="38"/>
      <c r="D189" s="64"/>
      <c r="E189" s="21"/>
      <c r="F189" s="21"/>
      <c r="G189" s="21"/>
      <c r="H189" s="21"/>
      <c r="I189" s="21"/>
      <c r="J189" s="21"/>
      <c r="K189" s="21"/>
      <c r="L189" s="31"/>
      <c r="M189" s="38"/>
    </row>
    <row r="190" spans="2:13" customFormat="1" x14ac:dyDescent="0.3">
      <c r="B190" s="49" t="s">
        <v>49</v>
      </c>
      <c r="C190" s="38"/>
      <c r="D190" s="65">
        <f>AVERAGE(E179:E183)</f>
        <v>2</v>
      </c>
      <c r="E190" s="65"/>
      <c r="F190" s="65">
        <f t="shared" ref="F190:L190" si="58">AVERAGE(G179:G183)</f>
        <v>2</v>
      </c>
      <c r="G190" s="65"/>
      <c r="H190" s="65">
        <f t="shared" si="58"/>
        <v>2</v>
      </c>
      <c r="I190" s="65"/>
      <c r="J190" s="65">
        <f t="shared" si="58"/>
        <v>2</v>
      </c>
      <c r="K190" s="65"/>
      <c r="L190" s="65">
        <f t="shared" si="58"/>
        <v>2</v>
      </c>
      <c r="M190" s="38"/>
    </row>
    <row r="191" spans="2:13" customFormat="1" x14ac:dyDescent="0.3">
      <c r="B191" s="41" t="s">
        <v>50</v>
      </c>
      <c r="C191" s="38"/>
      <c r="D191" s="64">
        <f>MODE(E179:E183)</f>
        <v>2</v>
      </c>
      <c r="E191" s="64"/>
      <c r="F191" s="64">
        <f t="shared" ref="F191:L191" si="59">MODE(G179:G183)</f>
        <v>2</v>
      </c>
      <c r="G191" s="64"/>
      <c r="H191" s="64">
        <f t="shared" si="59"/>
        <v>2</v>
      </c>
      <c r="I191" s="64"/>
      <c r="J191" s="64">
        <f t="shared" si="59"/>
        <v>2</v>
      </c>
      <c r="K191" s="64"/>
      <c r="L191" s="64">
        <f t="shared" si="59"/>
        <v>2</v>
      </c>
      <c r="M191" s="38"/>
    </row>
    <row r="192" spans="2:13" customFormat="1" x14ac:dyDescent="0.3">
      <c r="B192" s="50" t="s">
        <v>51</v>
      </c>
      <c r="C192" s="38"/>
      <c r="D192" s="64">
        <f>MEDIAN(E179:E183)</f>
        <v>2</v>
      </c>
      <c r="E192" s="64"/>
      <c r="F192" s="64">
        <f t="shared" ref="F192:L192" si="60">MEDIAN(G179:G183)</f>
        <v>2</v>
      </c>
      <c r="G192" s="64"/>
      <c r="H192" s="64">
        <f t="shared" si="60"/>
        <v>2</v>
      </c>
      <c r="I192" s="64"/>
      <c r="J192" s="64">
        <f t="shared" si="60"/>
        <v>2</v>
      </c>
      <c r="K192" s="64"/>
      <c r="L192" s="64">
        <f t="shared" si="60"/>
        <v>2</v>
      </c>
      <c r="M192" s="38"/>
    </row>
    <row r="193" spans="2:13" customFormat="1" x14ac:dyDescent="0.3">
      <c r="B193" s="49" t="s">
        <v>52</v>
      </c>
      <c r="C193" s="38"/>
      <c r="D193" s="65">
        <f>_xlfn.STDEV.P(E179:E183)</f>
        <v>0</v>
      </c>
      <c r="E193" s="65"/>
      <c r="F193" s="65">
        <f t="shared" ref="F193:L193" si="61">_xlfn.STDEV.P(G179:G183)</f>
        <v>0</v>
      </c>
      <c r="G193" s="65"/>
      <c r="H193" s="65">
        <f t="shared" si="61"/>
        <v>0</v>
      </c>
      <c r="I193" s="65"/>
      <c r="J193" s="65">
        <f t="shared" si="61"/>
        <v>0</v>
      </c>
      <c r="K193" s="65"/>
      <c r="L193" s="65">
        <f t="shared" si="61"/>
        <v>0</v>
      </c>
      <c r="M193" s="38"/>
    </row>
    <row r="194" spans="2:13" customFormat="1" x14ac:dyDescent="0.3">
      <c r="B194" s="51" t="s">
        <v>53</v>
      </c>
      <c r="C194" s="38"/>
      <c r="D194" s="66">
        <f>D186/D184</f>
        <v>1</v>
      </c>
      <c r="E194" s="66"/>
      <c r="F194" s="66">
        <f t="shared" ref="F194:L194" si="62">F186/F184</f>
        <v>1</v>
      </c>
      <c r="G194" s="66"/>
      <c r="H194" s="66">
        <f t="shared" si="62"/>
        <v>1</v>
      </c>
      <c r="I194" s="66"/>
      <c r="J194" s="66">
        <f t="shared" si="62"/>
        <v>1</v>
      </c>
      <c r="K194" s="66"/>
      <c r="L194" s="66">
        <f t="shared" si="62"/>
        <v>1</v>
      </c>
      <c r="M194" s="38"/>
    </row>
    <row r="195" spans="2:13" customFormat="1" ht="15" thickBot="1" x14ac:dyDescent="0.35">
      <c r="B195" s="52"/>
      <c r="C195" s="70"/>
      <c r="D195" s="71"/>
      <c r="E195" s="71"/>
      <c r="F195" s="71"/>
      <c r="G195" s="71"/>
      <c r="H195" s="71"/>
      <c r="I195" s="71"/>
      <c r="J195" s="71"/>
      <c r="K195" s="71"/>
      <c r="L195" s="72"/>
      <c r="M195" s="70"/>
    </row>
    <row r="196" spans="2:13" customFormat="1" x14ac:dyDescent="0.3">
      <c r="B196" s="21" t="s">
        <v>23</v>
      </c>
      <c r="C196" s="67">
        <v>43213</v>
      </c>
      <c r="D196" s="60" t="s">
        <v>14</v>
      </c>
      <c r="E196" s="60">
        <v>2</v>
      </c>
      <c r="F196" s="60" t="s">
        <v>14</v>
      </c>
      <c r="G196" s="60">
        <v>2</v>
      </c>
      <c r="H196" s="60" t="s">
        <v>14</v>
      </c>
      <c r="I196" s="60">
        <v>2</v>
      </c>
      <c r="J196" s="60" t="s">
        <v>14</v>
      </c>
      <c r="K196" s="60">
        <v>2</v>
      </c>
      <c r="L196" s="68" t="s">
        <v>14</v>
      </c>
      <c r="M196" s="69">
        <v>2</v>
      </c>
    </row>
    <row r="197" spans="2:13" customFormat="1" x14ac:dyDescent="0.3">
      <c r="B197" s="21" t="s">
        <v>23</v>
      </c>
      <c r="C197" s="25">
        <v>43213</v>
      </c>
      <c r="D197" s="21" t="s">
        <v>14</v>
      </c>
      <c r="E197" s="21">
        <v>2</v>
      </c>
      <c r="F197" s="21" t="s">
        <v>14</v>
      </c>
      <c r="G197" s="21">
        <v>2</v>
      </c>
      <c r="H197" s="21" t="s">
        <v>14</v>
      </c>
      <c r="I197" s="21">
        <v>2</v>
      </c>
      <c r="J197" s="21" t="s">
        <v>14</v>
      </c>
      <c r="K197" s="21">
        <v>2</v>
      </c>
      <c r="L197" s="31" t="s">
        <v>14</v>
      </c>
      <c r="M197" s="38">
        <v>2</v>
      </c>
    </row>
    <row r="198" spans="2:13" customFormat="1" x14ac:dyDescent="0.3">
      <c r="B198" s="21" t="s">
        <v>23</v>
      </c>
      <c r="C198" s="25">
        <v>43213</v>
      </c>
      <c r="D198" s="21" t="s">
        <v>14</v>
      </c>
      <c r="E198" s="21">
        <v>2</v>
      </c>
      <c r="F198" s="21" t="s">
        <v>14</v>
      </c>
      <c r="G198" s="21">
        <v>2</v>
      </c>
      <c r="H198" s="21" t="s">
        <v>14</v>
      </c>
      <c r="I198" s="21">
        <v>2</v>
      </c>
      <c r="J198" s="21" t="s">
        <v>14</v>
      </c>
      <c r="K198" s="21">
        <v>2</v>
      </c>
      <c r="L198" s="31" t="s">
        <v>14</v>
      </c>
      <c r="M198" s="38">
        <v>2</v>
      </c>
    </row>
    <row r="199" spans="2:13" customFormat="1" x14ac:dyDescent="0.3">
      <c r="B199" s="21" t="s">
        <v>23</v>
      </c>
      <c r="C199" s="25">
        <v>43213</v>
      </c>
      <c r="D199" s="21" t="s">
        <v>14</v>
      </c>
      <c r="E199" s="21">
        <v>2</v>
      </c>
      <c r="F199" s="21" t="s">
        <v>14</v>
      </c>
      <c r="G199" s="21">
        <v>2</v>
      </c>
      <c r="H199" s="21" t="s">
        <v>14</v>
      </c>
      <c r="I199" s="21">
        <v>2</v>
      </c>
      <c r="J199" s="21" t="s">
        <v>14</v>
      </c>
      <c r="K199" s="21">
        <v>2</v>
      </c>
      <c r="L199" s="31" t="s">
        <v>14</v>
      </c>
      <c r="M199" s="38">
        <v>2</v>
      </c>
    </row>
    <row r="200" spans="2:13" customFormat="1" x14ac:dyDescent="0.3">
      <c r="B200" s="21" t="s">
        <v>23</v>
      </c>
      <c r="C200" s="25">
        <v>43213</v>
      </c>
      <c r="D200" s="21" t="s">
        <v>14</v>
      </c>
      <c r="E200" s="21">
        <v>2</v>
      </c>
      <c r="F200" s="21" t="s">
        <v>14</v>
      </c>
      <c r="G200" s="21">
        <v>2</v>
      </c>
      <c r="H200" s="21" t="s">
        <v>14</v>
      </c>
      <c r="I200" s="21">
        <v>2</v>
      </c>
      <c r="J200" s="21" t="s">
        <v>14</v>
      </c>
      <c r="K200" s="21">
        <v>2</v>
      </c>
      <c r="L200" s="31" t="s">
        <v>14</v>
      </c>
      <c r="M200" s="38">
        <v>2</v>
      </c>
    </row>
    <row r="201" spans="2:13" customFormat="1" x14ac:dyDescent="0.3">
      <c r="B201" s="21" t="s">
        <v>23</v>
      </c>
      <c r="C201" s="25">
        <v>43213</v>
      </c>
      <c r="D201" s="21" t="s">
        <v>14</v>
      </c>
      <c r="E201" s="21">
        <v>2</v>
      </c>
      <c r="F201" s="21" t="s">
        <v>14</v>
      </c>
      <c r="G201" s="21">
        <v>2</v>
      </c>
      <c r="H201" s="21" t="s">
        <v>14</v>
      </c>
      <c r="I201" s="21">
        <v>2</v>
      </c>
      <c r="J201" s="21" t="s">
        <v>14</v>
      </c>
      <c r="K201" s="21">
        <v>2</v>
      </c>
      <c r="L201" s="31" t="s">
        <v>14</v>
      </c>
      <c r="M201" s="38">
        <v>2</v>
      </c>
    </row>
    <row r="202" spans="2:13" customFormat="1" x14ac:dyDescent="0.3">
      <c r="B202" s="61" t="s">
        <v>44</v>
      </c>
      <c r="C202" s="38"/>
      <c r="D202" s="64">
        <f>COUNT(E196:E201)</f>
        <v>6</v>
      </c>
      <c r="E202" s="64"/>
      <c r="F202" s="64">
        <f t="shared" ref="F202:L202" si="63">COUNT(G196:G201)</f>
        <v>6</v>
      </c>
      <c r="G202" s="64"/>
      <c r="H202" s="64">
        <f t="shared" si="63"/>
        <v>6</v>
      </c>
      <c r="I202" s="64"/>
      <c r="J202" s="64">
        <f t="shared" si="63"/>
        <v>6</v>
      </c>
      <c r="K202" s="64"/>
      <c r="L202" s="64">
        <f t="shared" si="63"/>
        <v>6</v>
      </c>
      <c r="M202" s="38"/>
    </row>
    <row r="203" spans="2:13" customFormat="1" x14ac:dyDescent="0.3">
      <c r="B203" s="41" t="s">
        <v>45</v>
      </c>
      <c r="C203" s="38"/>
      <c r="D203" s="64"/>
      <c r="E203" s="21"/>
      <c r="F203" s="21"/>
      <c r="G203" s="21"/>
      <c r="H203" s="21"/>
      <c r="I203" s="21"/>
      <c r="J203" s="21"/>
      <c r="K203" s="21"/>
      <c r="L203" s="31"/>
      <c r="M203" s="38"/>
    </row>
    <row r="204" spans="2:13" customFormat="1" x14ac:dyDescent="0.3">
      <c r="B204" s="41" t="s">
        <v>46</v>
      </c>
      <c r="C204" s="38"/>
      <c r="D204" s="64">
        <f>COUNTIF(E196:E201,"2")</f>
        <v>6</v>
      </c>
      <c r="E204" s="64"/>
      <c r="F204" s="64">
        <f t="shared" ref="F204:L204" si="64">COUNTIF(G196:G201,"2")</f>
        <v>6</v>
      </c>
      <c r="G204" s="64"/>
      <c r="H204" s="64">
        <f t="shared" si="64"/>
        <v>6</v>
      </c>
      <c r="I204" s="64"/>
      <c r="J204" s="64">
        <f t="shared" si="64"/>
        <v>6</v>
      </c>
      <c r="K204" s="64"/>
      <c r="L204" s="64">
        <f t="shared" si="64"/>
        <v>6</v>
      </c>
      <c r="M204" s="38"/>
    </row>
    <row r="205" spans="2:13" customFormat="1" x14ac:dyDescent="0.3">
      <c r="B205" s="41" t="s">
        <v>47</v>
      </c>
      <c r="C205" s="38"/>
      <c r="D205" s="64">
        <f>COUNTIF(E197:E201,"1")</f>
        <v>0</v>
      </c>
      <c r="E205" s="64"/>
      <c r="F205" s="64">
        <f t="shared" ref="F205:L205" si="65">COUNTIF(G197:G201,"1")</f>
        <v>0</v>
      </c>
      <c r="G205" s="64"/>
      <c r="H205" s="64">
        <f t="shared" si="65"/>
        <v>0</v>
      </c>
      <c r="I205" s="64"/>
      <c r="J205" s="64">
        <f t="shared" si="65"/>
        <v>0</v>
      </c>
      <c r="K205" s="64"/>
      <c r="L205" s="64">
        <f t="shared" si="65"/>
        <v>0</v>
      </c>
      <c r="M205" s="38"/>
    </row>
    <row r="206" spans="2:13" customFormat="1" x14ac:dyDescent="0.3">
      <c r="B206" s="41" t="s">
        <v>48</v>
      </c>
      <c r="C206" s="38"/>
      <c r="D206" s="64">
        <f>COUNTIF(E197:E201,"0")</f>
        <v>0</v>
      </c>
      <c r="E206" s="64"/>
      <c r="F206" s="64">
        <f t="shared" ref="F206:L206" si="66">COUNTIF(G197:G201,"0")</f>
        <v>0</v>
      </c>
      <c r="G206" s="64"/>
      <c r="H206" s="64">
        <f t="shared" si="66"/>
        <v>0</v>
      </c>
      <c r="I206" s="64"/>
      <c r="J206" s="64">
        <f t="shared" si="66"/>
        <v>0</v>
      </c>
      <c r="K206" s="64"/>
      <c r="L206" s="64">
        <f t="shared" si="66"/>
        <v>0</v>
      </c>
      <c r="M206" s="38"/>
    </row>
    <row r="207" spans="2:13" customFormat="1" x14ac:dyDescent="0.3">
      <c r="B207" s="41"/>
      <c r="C207" s="38"/>
      <c r="D207" s="64"/>
      <c r="E207" s="21"/>
      <c r="F207" s="21"/>
      <c r="G207" s="21"/>
      <c r="H207" s="21"/>
      <c r="I207" s="21"/>
      <c r="J207" s="21"/>
      <c r="K207" s="21"/>
      <c r="L207" s="31"/>
      <c r="M207" s="38"/>
    </row>
    <row r="208" spans="2:13" customFormat="1" x14ac:dyDescent="0.3">
      <c r="B208" s="49" t="s">
        <v>49</v>
      </c>
      <c r="C208" s="38"/>
      <c r="D208" s="65">
        <f>AVERAGE(E197:E201)</f>
        <v>2</v>
      </c>
      <c r="E208" s="65"/>
      <c r="F208" s="65">
        <f t="shared" ref="F208:L208" si="67">AVERAGE(G197:G201)</f>
        <v>2</v>
      </c>
      <c r="G208" s="65"/>
      <c r="H208" s="65">
        <f t="shared" si="67"/>
        <v>2</v>
      </c>
      <c r="I208" s="65"/>
      <c r="J208" s="65">
        <f t="shared" si="67"/>
        <v>2</v>
      </c>
      <c r="K208" s="65"/>
      <c r="L208" s="65">
        <f t="shared" si="67"/>
        <v>2</v>
      </c>
      <c r="M208" s="38"/>
    </row>
    <row r="209" spans="2:13" customFormat="1" x14ac:dyDescent="0.3">
      <c r="B209" s="41" t="s">
        <v>50</v>
      </c>
      <c r="C209" s="38"/>
      <c r="D209" s="64">
        <f>MODE(E197:E201)</f>
        <v>2</v>
      </c>
      <c r="E209" s="64"/>
      <c r="F209" s="64">
        <f t="shared" ref="F209:L209" si="68">MODE(G197:G201)</f>
        <v>2</v>
      </c>
      <c r="G209" s="64"/>
      <c r="H209" s="64">
        <f t="shared" si="68"/>
        <v>2</v>
      </c>
      <c r="I209" s="64"/>
      <c r="J209" s="64">
        <f t="shared" si="68"/>
        <v>2</v>
      </c>
      <c r="K209" s="64"/>
      <c r="L209" s="64">
        <f t="shared" si="68"/>
        <v>2</v>
      </c>
      <c r="M209" s="38"/>
    </row>
    <row r="210" spans="2:13" customFormat="1" x14ac:dyDescent="0.3">
      <c r="B210" s="50" t="s">
        <v>51</v>
      </c>
      <c r="C210" s="38"/>
      <c r="D210" s="64">
        <f>MEDIAN(E197:E201)</f>
        <v>2</v>
      </c>
      <c r="E210" s="64"/>
      <c r="F210" s="64">
        <f t="shared" ref="F210:L210" si="69">MEDIAN(G197:G201)</f>
        <v>2</v>
      </c>
      <c r="G210" s="64"/>
      <c r="H210" s="64">
        <f t="shared" si="69"/>
        <v>2</v>
      </c>
      <c r="I210" s="64"/>
      <c r="J210" s="64">
        <f t="shared" si="69"/>
        <v>2</v>
      </c>
      <c r="K210" s="64"/>
      <c r="L210" s="64">
        <f t="shared" si="69"/>
        <v>2</v>
      </c>
      <c r="M210" s="38"/>
    </row>
    <row r="211" spans="2:13" customFormat="1" x14ac:dyDescent="0.3">
      <c r="B211" s="49" t="s">
        <v>52</v>
      </c>
      <c r="C211" s="38"/>
      <c r="D211" s="65">
        <f>_xlfn.STDEV.P(E197:E201)</f>
        <v>0</v>
      </c>
      <c r="E211" s="65"/>
      <c r="F211" s="65">
        <f t="shared" ref="F211:L211" si="70">_xlfn.STDEV.P(G197:G201)</f>
        <v>0</v>
      </c>
      <c r="G211" s="65"/>
      <c r="H211" s="65">
        <f t="shared" si="70"/>
        <v>0</v>
      </c>
      <c r="I211" s="65"/>
      <c r="J211" s="65">
        <f t="shared" si="70"/>
        <v>0</v>
      </c>
      <c r="K211" s="65"/>
      <c r="L211" s="65">
        <f t="shared" si="70"/>
        <v>0</v>
      </c>
      <c r="M211" s="38"/>
    </row>
    <row r="212" spans="2:13" customFormat="1" x14ac:dyDescent="0.3">
      <c r="B212" s="51" t="s">
        <v>53</v>
      </c>
      <c r="C212" s="38"/>
      <c r="D212" s="66">
        <f>D204/D202</f>
        <v>1</v>
      </c>
      <c r="E212" s="66"/>
      <c r="F212" s="66">
        <f t="shared" ref="F212:L212" si="71">F204/F202</f>
        <v>1</v>
      </c>
      <c r="G212" s="66"/>
      <c r="H212" s="66">
        <f t="shared" si="71"/>
        <v>1</v>
      </c>
      <c r="I212" s="66"/>
      <c r="J212" s="66">
        <f t="shared" si="71"/>
        <v>1</v>
      </c>
      <c r="K212" s="66"/>
      <c r="L212" s="66">
        <f t="shared" si="71"/>
        <v>1</v>
      </c>
      <c r="M212" s="38"/>
    </row>
    <row r="213" spans="2:13" customFormat="1" ht="15" thickBot="1" x14ac:dyDescent="0.35">
      <c r="B213" s="52"/>
      <c r="C213" s="70"/>
      <c r="D213" s="71"/>
      <c r="E213" s="71"/>
      <c r="F213" s="71"/>
      <c r="G213" s="71"/>
      <c r="H213" s="71"/>
      <c r="I213" s="71"/>
      <c r="J213" s="71"/>
      <c r="K213" s="71"/>
      <c r="L213" s="72"/>
      <c r="M213" s="70"/>
    </row>
    <row r="214" spans="2:13" customFormat="1" x14ac:dyDescent="0.3">
      <c r="B214" s="21" t="s">
        <v>24</v>
      </c>
      <c r="C214" s="67">
        <v>43213</v>
      </c>
      <c r="D214" s="60" t="s">
        <v>14</v>
      </c>
      <c r="E214" s="60">
        <v>2</v>
      </c>
      <c r="F214" s="60" t="s">
        <v>14</v>
      </c>
      <c r="G214" s="60">
        <v>2</v>
      </c>
      <c r="H214" s="60" t="s">
        <v>14</v>
      </c>
      <c r="I214" s="60">
        <v>2</v>
      </c>
      <c r="J214" s="60" t="s">
        <v>14</v>
      </c>
      <c r="K214" s="60">
        <v>2</v>
      </c>
      <c r="L214" s="68" t="s">
        <v>14</v>
      </c>
      <c r="M214" s="69">
        <v>2</v>
      </c>
    </row>
    <row r="215" spans="2:13" customFormat="1" x14ac:dyDescent="0.3">
      <c r="B215" s="21" t="s">
        <v>24</v>
      </c>
      <c r="C215" s="25">
        <v>43213</v>
      </c>
      <c r="D215" s="21" t="s">
        <v>15</v>
      </c>
      <c r="E215" s="21">
        <v>1</v>
      </c>
      <c r="F215" s="21" t="s">
        <v>14</v>
      </c>
      <c r="G215" s="21">
        <v>2</v>
      </c>
      <c r="H215" s="21" t="s">
        <v>14</v>
      </c>
      <c r="I215" s="21">
        <v>2</v>
      </c>
      <c r="J215" s="21" t="s">
        <v>14</v>
      </c>
      <c r="K215" s="21">
        <v>2</v>
      </c>
      <c r="L215" s="31" t="s">
        <v>14</v>
      </c>
      <c r="M215" s="38">
        <v>2</v>
      </c>
    </row>
    <row r="216" spans="2:13" customFormat="1" x14ac:dyDescent="0.3">
      <c r="B216" s="21" t="s">
        <v>24</v>
      </c>
      <c r="C216" s="25">
        <v>43213</v>
      </c>
      <c r="D216" s="21" t="s">
        <v>14</v>
      </c>
      <c r="E216" s="21">
        <v>2</v>
      </c>
      <c r="F216" s="21" t="s">
        <v>14</v>
      </c>
      <c r="G216" s="21">
        <v>2</v>
      </c>
      <c r="H216" s="21" t="s">
        <v>14</v>
      </c>
      <c r="I216" s="21">
        <v>2</v>
      </c>
      <c r="J216" s="21" t="s">
        <v>14</v>
      </c>
      <c r="K216" s="21">
        <v>2</v>
      </c>
      <c r="L216" s="31" t="s">
        <v>14</v>
      </c>
      <c r="M216" s="38">
        <v>2</v>
      </c>
    </row>
    <row r="217" spans="2:13" customFormat="1" x14ac:dyDescent="0.3">
      <c r="B217" s="21" t="s">
        <v>24</v>
      </c>
      <c r="C217" s="25">
        <v>43213</v>
      </c>
      <c r="D217" s="21" t="s">
        <v>14</v>
      </c>
      <c r="E217" s="21">
        <v>2</v>
      </c>
      <c r="F217" s="21" t="s">
        <v>14</v>
      </c>
      <c r="G217" s="21">
        <v>2</v>
      </c>
      <c r="H217" s="21" t="s">
        <v>14</v>
      </c>
      <c r="I217" s="21">
        <v>2</v>
      </c>
      <c r="J217" s="21" t="s">
        <v>14</v>
      </c>
      <c r="K217" s="21">
        <v>2</v>
      </c>
      <c r="L217" s="31" t="s">
        <v>14</v>
      </c>
      <c r="M217" s="38">
        <v>2</v>
      </c>
    </row>
    <row r="218" spans="2:13" customFormat="1" x14ac:dyDescent="0.3">
      <c r="B218" s="21" t="s">
        <v>24</v>
      </c>
      <c r="C218" s="25">
        <v>43213</v>
      </c>
      <c r="D218" s="21" t="s">
        <v>14</v>
      </c>
      <c r="E218" s="21">
        <v>2</v>
      </c>
      <c r="F218" s="21" t="s">
        <v>14</v>
      </c>
      <c r="G218" s="21">
        <v>2</v>
      </c>
      <c r="H218" s="21" t="s">
        <v>14</v>
      </c>
      <c r="I218" s="21">
        <v>2</v>
      </c>
      <c r="J218" s="21" t="s">
        <v>14</v>
      </c>
      <c r="K218" s="21">
        <v>2</v>
      </c>
      <c r="L218" s="31" t="s">
        <v>14</v>
      </c>
      <c r="M218" s="38">
        <v>2</v>
      </c>
    </row>
    <row r="219" spans="2:13" customFormat="1" x14ac:dyDescent="0.3">
      <c r="B219" s="21" t="s">
        <v>24</v>
      </c>
      <c r="C219" s="25">
        <v>43213</v>
      </c>
      <c r="D219" s="21" t="s">
        <v>14</v>
      </c>
      <c r="E219" s="21">
        <v>2</v>
      </c>
      <c r="F219" s="21" t="s">
        <v>15</v>
      </c>
      <c r="G219" s="21">
        <v>1</v>
      </c>
      <c r="H219" s="21" t="s">
        <v>14</v>
      </c>
      <c r="I219" s="21">
        <v>2</v>
      </c>
      <c r="J219" s="21" t="s">
        <v>14</v>
      </c>
      <c r="K219" s="21">
        <v>2</v>
      </c>
      <c r="L219" s="31" t="s">
        <v>14</v>
      </c>
      <c r="M219" s="38">
        <v>2</v>
      </c>
    </row>
    <row r="220" spans="2:13" customFormat="1" x14ac:dyDescent="0.3">
      <c r="B220" s="21" t="s">
        <v>24</v>
      </c>
      <c r="C220" s="25">
        <v>43213</v>
      </c>
      <c r="D220" s="21" t="s">
        <v>14</v>
      </c>
      <c r="E220" s="21">
        <v>2</v>
      </c>
      <c r="F220" s="21" t="s">
        <v>14</v>
      </c>
      <c r="G220" s="21">
        <v>2</v>
      </c>
      <c r="H220" s="21" t="s">
        <v>14</v>
      </c>
      <c r="I220" s="21">
        <v>2</v>
      </c>
      <c r="J220" s="21" t="s">
        <v>14</v>
      </c>
      <c r="K220" s="21">
        <v>2</v>
      </c>
      <c r="L220" s="31" t="s">
        <v>14</v>
      </c>
      <c r="M220" s="38">
        <v>2</v>
      </c>
    </row>
    <row r="221" spans="2:13" customFormat="1" x14ac:dyDescent="0.3">
      <c r="B221" s="21" t="s">
        <v>24</v>
      </c>
      <c r="C221" s="25">
        <v>43213</v>
      </c>
      <c r="D221" s="21" t="s">
        <v>14</v>
      </c>
      <c r="E221" s="21">
        <v>2</v>
      </c>
      <c r="F221" s="21" t="s">
        <v>14</v>
      </c>
      <c r="G221" s="21">
        <v>2</v>
      </c>
      <c r="H221" s="21" t="s">
        <v>14</v>
      </c>
      <c r="I221" s="21">
        <v>2</v>
      </c>
      <c r="J221" s="21" t="s">
        <v>14</v>
      </c>
      <c r="K221" s="21">
        <v>2</v>
      </c>
      <c r="L221" s="31" t="s">
        <v>14</v>
      </c>
      <c r="M221" s="38">
        <v>2</v>
      </c>
    </row>
    <row r="222" spans="2:13" customFormat="1" x14ac:dyDescent="0.3">
      <c r="B222" s="21" t="s">
        <v>24</v>
      </c>
      <c r="C222" s="25">
        <v>43213</v>
      </c>
      <c r="D222" s="21" t="s">
        <v>14</v>
      </c>
      <c r="E222" s="21">
        <v>2</v>
      </c>
      <c r="F222" s="21" t="s">
        <v>14</v>
      </c>
      <c r="G222" s="21">
        <v>2</v>
      </c>
      <c r="H222" s="21" t="s">
        <v>14</v>
      </c>
      <c r="I222" s="21">
        <v>2</v>
      </c>
      <c r="J222" s="21" t="s">
        <v>14</v>
      </c>
      <c r="K222" s="21">
        <v>2</v>
      </c>
      <c r="L222" s="31" t="s">
        <v>14</v>
      </c>
      <c r="M222" s="38">
        <v>2</v>
      </c>
    </row>
    <row r="223" spans="2:13" customFormat="1" x14ac:dyDescent="0.3">
      <c r="B223" s="61" t="s">
        <v>44</v>
      </c>
      <c r="C223" s="38"/>
      <c r="D223" s="64">
        <f>COUNT(E214:E222)</f>
        <v>9</v>
      </c>
      <c r="E223" s="64"/>
      <c r="F223" s="64">
        <f t="shared" ref="F223:L223" si="72">COUNT(G214:G222)</f>
        <v>9</v>
      </c>
      <c r="G223" s="64"/>
      <c r="H223" s="64">
        <f t="shared" si="72"/>
        <v>9</v>
      </c>
      <c r="I223" s="64"/>
      <c r="J223" s="64">
        <f t="shared" si="72"/>
        <v>9</v>
      </c>
      <c r="K223" s="64"/>
      <c r="L223" s="64">
        <f t="shared" si="72"/>
        <v>9</v>
      </c>
      <c r="M223" s="38"/>
    </row>
    <row r="224" spans="2:13" customFormat="1" x14ac:dyDescent="0.3">
      <c r="B224" s="41" t="s">
        <v>45</v>
      </c>
      <c r="C224" s="38"/>
      <c r="D224" s="64"/>
      <c r="E224" s="21"/>
      <c r="F224" s="21"/>
      <c r="G224" s="21"/>
      <c r="H224" s="21"/>
      <c r="I224" s="21"/>
      <c r="J224" s="21"/>
      <c r="K224" s="21"/>
      <c r="L224" s="31"/>
      <c r="M224" s="38"/>
    </row>
    <row r="225" spans="1:14" customFormat="1" x14ac:dyDescent="0.3">
      <c r="B225" s="41" t="s">
        <v>46</v>
      </c>
      <c r="C225" s="38"/>
      <c r="D225" s="64">
        <f>COUNTIF(E214:E222,"2")</f>
        <v>8</v>
      </c>
      <c r="E225" s="64"/>
      <c r="F225" s="64">
        <f t="shared" ref="F225:L225" si="73">COUNTIF(G214:G222,"2")</f>
        <v>8</v>
      </c>
      <c r="G225" s="64"/>
      <c r="H225" s="64">
        <f t="shared" si="73"/>
        <v>9</v>
      </c>
      <c r="I225" s="64"/>
      <c r="J225" s="64">
        <f t="shared" si="73"/>
        <v>9</v>
      </c>
      <c r="K225" s="64"/>
      <c r="L225" s="64">
        <f t="shared" si="73"/>
        <v>9</v>
      </c>
      <c r="M225" s="38"/>
    </row>
    <row r="226" spans="1:14" customFormat="1" x14ac:dyDescent="0.3">
      <c r="B226" s="41" t="s">
        <v>47</v>
      </c>
      <c r="C226" s="38"/>
      <c r="D226" s="64">
        <f>COUNTIF(E214:E222,"1")</f>
        <v>1</v>
      </c>
      <c r="E226" s="64"/>
      <c r="F226" s="64">
        <f t="shared" ref="F226:L226" si="74">COUNTIF(G214:G222,"1")</f>
        <v>1</v>
      </c>
      <c r="G226" s="64"/>
      <c r="H226" s="64">
        <f t="shared" si="74"/>
        <v>0</v>
      </c>
      <c r="I226" s="64"/>
      <c r="J226" s="64">
        <f t="shared" si="74"/>
        <v>0</v>
      </c>
      <c r="K226" s="64"/>
      <c r="L226" s="64">
        <f t="shared" si="74"/>
        <v>0</v>
      </c>
      <c r="M226" s="38"/>
    </row>
    <row r="227" spans="1:14" customFormat="1" x14ac:dyDescent="0.3">
      <c r="B227" s="41" t="s">
        <v>48</v>
      </c>
      <c r="C227" s="38"/>
      <c r="D227" s="64">
        <f>COUNTIF(E214:E222,"0")</f>
        <v>0</v>
      </c>
      <c r="E227" s="64"/>
      <c r="F227" s="64">
        <f t="shared" ref="F227:L227" si="75">COUNTIF(G214:G222,"0")</f>
        <v>0</v>
      </c>
      <c r="G227" s="64"/>
      <c r="H227" s="64">
        <f t="shared" si="75"/>
        <v>0</v>
      </c>
      <c r="I227" s="64"/>
      <c r="J227" s="64">
        <f t="shared" si="75"/>
        <v>0</v>
      </c>
      <c r="K227" s="64"/>
      <c r="L227" s="64">
        <f t="shared" si="75"/>
        <v>0</v>
      </c>
      <c r="M227" s="38"/>
    </row>
    <row r="228" spans="1:14" customFormat="1" x14ac:dyDescent="0.3">
      <c r="B228" s="41"/>
      <c r="C228" s="38"/>
      <c r="D228" s="64"/>
      <c r="E228" s="21"/>
      <c r="F228" s="21"/>
      <c r="G228" s="21"/>
      <c r="H228" s="21"/>
      <c r="I228" s="21"/>
      <c r="J228" s="21"/>
      <c r="K228" s="21"/>
      <c r="L228" s="31"/>
      <c r="M228" s="38"/>
    </row>
    <row r="229" spans="1:14" customFormat="1" x14ac:dyDescent="0.3">
      <c r="B229" s="49" t="s">
        <v>49</v>
      </c>
      <c r="C229" s="38"/>
      <c r="D229" s="65">
        <f>AVERAGE(E214:E222)</f>
        <v>1.8888888888888888</v>
      </c>
      <c r="E229" s="65"/>
      <c r="F229" s="65">
        <f t="shared" ref="F229:L229" si="76">AVERAGE(G214:G222)</f>
        <v>1.8888888888888888</v>
      </c>
      <c r="G229" s="65"/>
      <c r="H229" s="65">
        <f t="shared" si="76"/>
        <v>2</v>
      </c>
      <c r="I229" s="65"/>
      <c r="J229" s="65">
        <f t="shared" si="76"/>
        <v>2</v>
      </c>
      <c r="K229" s="65"/>
      <c r="L229" s="65">
        <f t="shared" si="76"/>
        <v>2</v>
      </c>
      <c r="M229" s="38"/>
    </row>
    <row r="230" spans="1:14" customFormat="1" x14ac:dyDescent="0.3">
      <c r="B230" s="41" t="s">
        <v>50</v>
      </c>
      <c r="C230" s="38"/>
      <c r="D230" s="64">
        <f>MODE(E214:E222)</f>
        <v>2</v>
      </c>
      <c r="E230" s="64"/>
      <c r="F230" s="64">
        <f t="shared" ref="F230:L230" si="77">MODE(G214:G222)</f>
        <v>2</v>
      </c>
      <c r="G230" s="64"/>
      <c r="H230" s="64">
        <f t="shared" si="77"/>
        <v>2</v>
      </c>
      <c r="I230" s="64"/>
      <c r="J230" s="64">
        <f t="shared" si="77"/>
        <v>2</v>
      </c>
      <c r="K230" s="64"/>
      <c r="L230" s="64">
        <f t="shared" si="77"/>
        <v>2</v>
      </c>
      <c r="M230" s="38"/>
    </row>
    <row r="231" spans="1:14" customFormat="1" x14ac:dyDescent="0.3">
      <c r="B231" s="50" t="s">
        <v>51</v>
      </c>
      <c r="C231" s="38"/>
      <c r="D231" s="64">
        <f>MEDIAN(E214:E222)</f>
        <v>2</v>
      </c>
      <c r="E231" s="64"/>
      <c r="F231" s="64">
        <f t="shared" ref="F231:L231" si="78">MEDIAN(G214:G222)</f>
        <v>2</v>
      </c>
      <c r="G231" s="64"/>
      <c r="H231" s="64">
        <f t="shared" si="78"/>
        <v>2</v>
      </c>
      <c r="I231" s="64"/>
      <c r="J231" s="64">
        <f t="shared" si="78"/>
        <v>2</v>
      </c>
      <c r="K231" s="64"/>
      <c r="L231" s="64">
        <f t="shared" si="78"/>
        <v>2</v>
      </c>
      <c r="M231" s="38"/>
    </row>
    <row r="232" spans="1:14" customFormat="1" x14ac:dyDescent="0.3">
      <c r="B232" s="49" t="s">
        <v>52</v>
      </c>
      <c r="C232" s="38"/>
      <c r="D232" s="65">
        <f>_xlfn.STDEV.P(E214:E222)</f>
        <v>0.31426968052735443</v>
      </c>
      <c r="E232" s="65"/>
      <c r="F232" s="65">
        <f t="shared" ref="F232:L232" si="79">_xlfn.STDEV.P(G214:G222)</f>
        <v>0.31426968052735443</v>
      </c>
      <c r="G232" s="65"/>
      <c r="H232" s="65">
        <f t="shared" si="79"/>
        <v>0</v>
      </c>
      <c r="I232" s="65"/>
      <c r="J232" s="65">
        <f t="shared" si="79"/>
        <v>0</v>
      </c>
      <c r="K232" s="65"/>
      <c r="L232" s="65">
        <f t="shared" si="79"/>
        <v>0</v>
      </c>
      <c r="M232" s="38"/>
    </row>
    <row r="233" spans="1:14" customFormat="1" x14ac:dyDescent="0.3">
      <c r="B233" s="51" t="s">
        <v>53</v>
      </c>
      <c r="C233" s="38"/>
      <c r="D233" s="66">
        <f>D225/D223</f>
        <v>0.88888888888888884</v>
      </c>
      <c r="E233" s="66"/>
      <c r="F233" s="66">
        <f t="shared" ref="F233:L233" si="80">F225/F223</f>
        <v>0.88888888888888884</v>
      </c>
      <c r="G233" s="66"/>
      <c r="H233" s="66">
        <f t="shared" si="80"/>
        <v>1</v>
      </c>
      <c r="I233" s="66"/>
      <c r="J233" s="66">
        <f t="shared" si="80"/>
        <v>1</v>
      </c>
      <c r="K233" s="66"/>
      <c r="L233" s="66">
        <f t="shared" si="80"/>
        <v>1</v>
      </c>
      <c r="M233" s="38"/>
    </row>
    <row r="234" spans="1:14" customFormat="1" ht="15" thickBot="1" x14ac:dyDescent="0.35">
      <c r="B234" s="52"/>
      <c r="C234" s="70"/>
      <c r="D234" s="71"/>
      <c r="E234" s="71"/>
      <c r="F234" s="71"/>
      <c r="G234" s="71"/>
      <c r="H234" s="71"/>
      <c r="I234" s="71"/>
      <c r="J234" s="71"/>
      <c r="K234" s="71"/>
      <c r="L234" s="72"/>
      <c r="M234" s="70"/>
    </row>
    <row r="235" spans="1:14" x14ac:dyDescent="0.3">
      <c r="A235" s="10"/>
      <c r="B235" s="21" t="s">
        <v>25</v>
      </c>
      <c r="C235" s="67">
        <v>43073</v>
      </c>
      <c r="D235" s="60" t="s">
        <v>15</v>
      </c>
      <c r="E235" s="60">
        <v>1</v>
      </c>
      <c r="F235" s="60" t="s">
        <v>14</v>
      </c>
      <c r="G235" s="60">
        <v>2</v>
      </c>
      <c r="H235" s="60" t="s">
        <v>14</v>
      </c>
      <c r="I235" s="60">
        <v>2</v>
      </c>
      <c r="J235" s="60" t="s">
        <v>14</v>
      </c>
      <c r="K235" s="60">
        <v>2</v>
      </c>
      <c r="L235" s="68" t="s">
        <v>15</v>
      </c>
      <c r="M235" s="69">
        <v>1</v>
      </c>
      <c r="N235" s="9"/>
    </row>
    <row r="236" spans="1:14" x14ac:dyDescent="0.3">
      <c r="A236" s="10"/>
      <c r="B236" s="21" t="s">
        <v>25</v>
      </c>
      <c r="C236" s="25">
        <v>43073</v>
      </c>
      <c r="D236" s="21" t="s">
        <v>14</v>
      </c>
      <c r="E236" s="21">
        <v>2</v>
      </c>
      <c r="F236" s="21" t="s">
        <v>14</v>
      </c>
      <c r="G236" s="21">
        <v>2</v>
      </c>
      <c r="H236" s="21" t="s">
        <v>14</v>
      </c>
      <c r="I236" s="21">
        <v>2</v>
      </c>
      <c r="J236" s="21" t="s">
        <v>14</v>
      </c>
      <c r="K236" s="21">
        <v>2</v>
      </c>
      <c r="L236" s="31" t="s">
        <v>15</v>
      </c>
      <c r="M236" s="38">
        <v>1</v>
      </c>
      <c r="N236" s="9"/>
    </row>
    <row r="237" spans="1:14" x14ac:dyDescent="0.3">
      <c r="A237" s="10"/>
      <c r="B237" s="21" t="s">
        <v>25</v>
      </c>
      <c r="C237" s="25">
        <v>43073</v>
      </c>
      <c r="D237" s="21" t="s">
        <v>14</v>
      </c>
      <c r="E237" s="21">
        <v>2</v>
      </c>
      <c r="F237" s="21" t="s">
        <v>14</v>
      </c>
      <c r="G237" s="21">
        <v>2</v>
      </c>
      <c r="H237" s="21" t="s">
        <v>14</v>
      </c>
      <c r="I237" s="21">
        <v>2</v>
      </c>
      <c r="J237" s="21" t="s">
        <v>14</v>
      </c>
      <c r="K237" s="21">
        <v>2</v>
      </c>
      <c r="L237" s="31" t="s">
        <v>14</v>
      </c>
      <c r="M237" s="38">
        <v>2</v>
      </c>
      <c r="N237" s="9"/>
    </row>
    <row r="238" spans="1:14" x14ac:dyDescent="0.3">
      <c r="A238" s="10"/>
      <c r="B238" s="21" t="s">
        <v>25</v>
      </c>
      <c r="C238" s="25">
        <v>43108</v>
      </c>
      <c r="D238" s="21" t="s">
        <v>15</v>
      </c>
      <c r="E238" s="21">
        <v>1</v>
      </c>
      <c r="F238" s="21" t="s">
        <v>14</v>
      </c>
      <c r="G238" s="21">
        <v>2</v>
      </c>
      <c r="H238" s="21" t="s">
        <v>14</v>
      </c>
      <c r="I238" s="21">
        <v>2</v>
      </c>
      <c r="J238" s="21" t="s">
        <v>14</v>
      </c>
      <c r="K238" s="21">
        <v>2</v>
      </c>
      <c r="L238" s="31" t="s">
        <v>14</v>
      </c>
      <c r="M238" s="38">
        <v>2</v>
      </c>
      <c r="N238" s="9"/>
    </row>
    <row r="239" spans="1:14" x14ac:dyDescent="0.3">
      <c r="A239" s="10"/>
      <c r="B239" s="41" t="s">
        <v>44</v>
      </c>
      <c r="C239" s="38"/>
      <c r="D239" s="64">
        <f>COUNT(E235:E238)</f>
        <v>4</v>
      </c>
      <c r="E239" s="64"/>
      <c r="F239" s="64">
        <f t="shared" ref="F239:L239" si="81">COUNT(G235:G238)</f>
        <v>4</v>
      </c>
      <c r="G239" s="64"/>
      <c r="H239" s="64">
        <f t="shared" si="81"/>
        <v>4</v>
      </c>
      <c r="I239" s="64"/>
      <c r="J239" s="64">
        <f t="shared" si="81"/>
        <v>4</v>
      </c>
      <c r="K239" s="64"/>
      <c r="L239" s="64">
        <f t="shared" si="81"/>
        <v>4</v>
      </c>
      <c r="M239" s="38"/>
      <c r="N239" s="9"/>
    </row>
    <row r="240" spans="1:14" x14ac:dyDescent="0.3">
      <c r="A240" s="10"/>
      <c r="B240" s="41" t="s">
        <v>45</v>
      </c>
      <c r="C240" s="38"/>
      <c r="D240" s="64"/>
      <c r="E240" s="21"/>
      <c r="F240" s="21"/>
      <c r="G240" s="21"/>
      <c r="H240" s="21"/>
      <c r="I240" s="21"/>
      <c r="J240" s="21"/>
      <c r="K240" s="21"/>
      <c r="L240" s="31"/>
      <c r="M240" s="38"/>
      <c r="N240" s="9"/>
    </row>
    <row r="241" spans="1:14" x14ac:dyDescent="0.3">
      <c r="A241" s="10"/>
      <c r="B241" s="41" t="s">
        <v>46</v>
      </c>
      <c r="C241" s="38"/>
      <c r="D241" s="64">
        <f>COUNTIF(E235:E238,"2")</f>
        <v>2</v>
      </c>
      <c r="E241" s="64"/>
      <c r="F241" s="64">
        <f t="shared" ref="F241:L241" si="82">COUNTIF(G235:G238,"2")</f>
        <v>4</v>
      </c>
      <c r="G241" s="64"/>
      <c r="H241" s="64">
        <f t="shared" si="82"/>
        <v>4</v>
      </c>
      <c r="I241" s="64"/>
      <c r="J241" s="64">
        <f t="shared" si="82"/>
        <v>4</v>
      </c>
      <c r="K241" s="64"/>
      <c r="L241" s="64">
        <f t="shared" si="82"/>
        <v>2</v>
      </c>
      <c r="M241" s="38"/>
      <c r="N241" s="9"/>
    </row>
    <row r="242" spans="1:14" x14ac:dyDescent="0.3">
      <c r="A242" s="10"/>
      <c r="B242" s="41" t="s">
        <v>47</v>
      </c>
      <c r="C242" s="38"/>
      <c r="D242" s="64">
        <f>COUNTIF(D235:E238,"1")</f>
        <v>2</v>
      </c>
      <c r="E242" s="64"/>
      <c r="F242" s="64">
        <f t="shared" ref="F242:L242" si="83">COUNTIF(F235:G238,"1")</f>
        <v>0</v>
      </c>
      <c r="G242" s="64"/>
      <c r="H242" s="64">
        <f t="shared" si="83"/>
        <v>0</v>
      </c>
      <c r="I242" s="64"/>
      <c r="J242" s="64">
        <f t="shared" si="83"/>
        <v>0</v>
      </c>
      <c r="K242" s="64"/>
      <c r="L242" s="64">
        <f t="shared" si="83"/>
        <v>2</v>
      </c>
      <c r="M242" s="38"/>
      <c r="N242" s="9"/>
    </row>
    <row r="243" spans="1:14" x14ac:dyDescent="0.3">
      <c r="A243" s="10"/>
      <c r="B243" s="41" t="s">
        <v>48</v>
      </c>
      <c r="C243" s="38"/>
      <c r="D243" s="64">
        <f>COUNTIF(E235:E238,"0")</f>
        <v>0</v>
      </c>
      <c r="E243" s="64"/>
      <c r="F243" s="64">
        <f t="shared" ref="F243:L243" si="84">COUNTIF(G235:G238,"0")</f>
        <v>0</v>
      </c>
      <c r="G243" s="64"/>
      <c r="H243" s="64">
        <f t="shared" si="84"/>
        <v>0</v>
      </c>
      <c r="I243" s="64"/>
      <c r="J243" s="64">
        <f t="shared" si="84"/>
        <v>0</v>
      </c>
      <c r="K243" s="64"/>
      <c r="L243" s="64">
        <f t="shared" si="84"/>
        <v>0</v>
      </c>
      <c r="M243" s="38"/>
      <c r="N243" s="9"/>
    </row>
    <row r="244" spans="1:14" x14ac:dyDescent="0.3">
      <c r="A244" s="10"/>
      <c r="B244" s="41"/>
      <c r="C244" s="38"/>
      <c r="D244" s="64"/>
      <c r="E244" s="21"/>
      <c r="F244" s="21"/>
      <c r="G244" s="21"/>
      <c r="H244" s="21"/>
      <c r="I244" s="21"/>
      <c r="J244" s="21"/>
      <c r="K244" s="21"/>
      <c r="L244" s="31"/>
      <c r="M244" s="38"/>
      <c r="N244" s="9"/>
    </row>
    <row r="245" spans="1:14" x14ac:dyDescent="0.3">
      <c r="A245" s="10"/>
      <c r="B245" s="49" t="s">
        <v>49</v>
      </c>
      <c r="C245" s="38"/>
      <c r="D245" s="65">
        <f>AVERAGE(E235:E238)</f>
        <v>1.5</v>
      </c>
      <c r="E245" s="65"/>
      <c r="F245" s="65">
        <f t="shared" ref="F245:L245" si="85">AVERAGE(G235:G238)</f>
        <v>2</v>
      </c>
      <c r="G245" s="65"/>
      <c r="H245" s="65">
        <f t="shared" si="85"/>
        <v>2</v>
      </c>
      <c r="I245" s="65"/>
      <c r="J245" s="65">
        <f t="shared" si="85"/>
        <v>2</v>
      </c>
      <c r="K245" s="65"/>
      <c r="L245" s="65">
        <f t="shared" si="85"/>
        <v>1.5</v>
      </c>
      <c r="M245" s="38"/>
      <c r="N245" s="9"/>
    </row>
    <row r="246" spans="1:14" x14ac:dyDescent="0.3">
      <c r="A246" s="10"/>
      <c r="B246" s="41" t="s">
        <v>50</v>
      </c>
      <c r="C246" s="38"/>
      <c r="D246" s="64">
        <f>MODE(E235:E238)</f>
        <v>1</v>
      </c>
      <c r="E246" s="64"/>
      <c r="F246" s="64">
        <f t="shared" ref="F246:L246" si="86">MODE(G235:G238)</f>
        <v>2</v>
      </c>
      <c r="G246" s="64"/>
      <c r="H246" s="64">
        <f t="shared" si="86"/>
        <v>2</v>
      </c>
      <c r="I246" s="64"/>
      <c r="J246" s="64">
        <f t="shared" si="86"/>
        <v>2</v>
      </c>
      <c r="K246" s="64"/>
      <c r="L246" s="64">
        <f t="shared" si="86"/>
        <v>1</v>
      </c>
      <c r="M246" s="38"/>
      <c r="N246" s="9"/>
    </row>
    <row r="247" spans="1:14" x14ac:dyDescent="0.3">
      <c r="A247" s="10"/>
      <c r="B247" s="50" t="s">
        <v>51</v>
      </c>
      <c r="C247" s="38"/>
      <c r="D247" s="73">
        <f>MEDIAN(E235:E238)</f>
        <v>1.5</v>
      </c>
      <c r="E247" s="73"/>
      <c r="F247" s="73">
        <f t="shared" ref="F247:L247" si="87">MEDIAN(G235:G238)</f>
        <v>2</v>
      </c>
      <c r="G247" s="73"/>
      <c r="H247" s="73">
        <f t="shared" si="87"/>
        <v>2</v>
      </c>
      <c r="I247" s="73"/>
      <c r="J247" s="73">
        <f t="shared" si="87"/>
        <v>2</v>
      </c>
      <c r="K247" s="73"/>
      <c r="L247" s="73">
        <f t="shared" si="87"/>
        <v>1.5</v>
      </c>
      <c r="M247" s="38"/>
      <c r="N247" s="9"/>
    </row>
    <row r="248" spans="1:14" x14ac:dyDescent="0.3">
      <c r="A248" s="10"/>
      <c r="B248" s="49" t="s">
        <v>52</v>
      </c>
      <c r="C248" s="38"/>
      <c r="D248" s="65">
        <f>_xlfn.STDEV.P(E235:E238)</f>
        <v>0.5</v>
      </c>
      <c r="E248" s="65"/>
      <c r="F248" s="65">
        <f t="shared" ref="F248:L248" si="88">_xlfn.STDEV.P(G235:G238)</f>
        <v>0</v>
      </c>
      <c r="G248" s="65"/>
      <c r="H248" s="65">
        <f t="shared" si="88"/>
        <v>0</v>
      </c>
      <c r="I248" s="65"/>
      <c r="J248" s="65">
        <f t="shared" si="88"/>
        <v>0</v>
      </c>
      <c r="K248" s="65"/>
      <c r="L248" s="65">
        <f t="shared" si="88"/>
        <v>0.5</v>
      </c>
      <c r="M248" s="38"/>
      <c r="N248" s="9"/>
    </row>
    <row r="249" spans="1:14" x14ac:dyDescent="0.3">
      <c r="A249" s="10"/>
      <c r="B249" s="51" t="s">
        <v>53</v>
      </c>
      <c r="C249" s="38"/>
      <c r="D249" s="66">
        <f>D241/D239</f>
        <v>0.5</v>
      </c>
      <c r="E249" s="66"/>
      <c r="F249" s="66">
        <f t="shared" ref="F249:L249" si="89">F241/F239</f>
        <v>1</v>
      </c>
      <c r="G249" s="66"/>
      <c r="H249" s="66">
        <f t="shared" si="89"/>
        <v>1</v>
      </c>
      <c r="I249" s="66"/>
      <c r="J249" s="66">
        <f t="shared" si="89"/>
        <v>1</v>
      </c>
      <c r="K249" s="66"/>
      <c r="L249" s="66">
        <f t="shared" si="89"/>
        <v>0.5</v>
      </c>
      <c r="M249" s="38"/>
      <c r="N249" s="9"/>
    </row>
    <row r="250" spans="1:14" ht="15" thickBot="1" x14ac:dyDescent="0.35">
      <c r="A250" s="10"/>
      <c r="B250" s="52"/>
      <c r="C250" s="70"/>
      <c r="D250" s="71"/>
      <c r="E250" s="71"/>
      <c r="F250" s="71"/>
      <c r="G250" s="71"/>
      <c r="H250" s="71"/>
      <c r="I250" s="71"/>
      <c r="J250" s="71"/>
      <c r="K250" s="71"/>
      <c r="L250" s="72"/>
      <c r="M250" s="70"/>
      <c r="N250" s="9"/>
    </row>
    <row r="251" spans="1:14" x14ac:dyDescent="0.3">
      <c r="A251" s="10"/>
      <c r="B251" s="21" t="s">
        <v>26</v>
      </c>
      <c r="C251" s="67">
        <v>43073</v>
      </c>
      <c r="D251" s="60" t="s">
        <v>14</v>
      </c>
      <c r="E251" s="60">
        <v>2</v>
      </c>
      <c r="F251" s="60" t="s">
        <v>14</v>
      </c>
      <c r="G251" s="60">
        <v>2</v>
      </c>
      <c r="H251" s="60" t="s">
        <v>14</v>
      </c>
      <c r="I251" s="60">
        <v>2</v>
      </c>
      <c r="J251" s="60" t="s">
        <v>14</v>
      </c>
      <c r="K251" s="60">
        <v>2</v>
      </c>
      <c r="L251" s="68" t="s">
        <v>14</v>
      </c>
      <c r="M251" s="69">
        <v>2</v>
      </c>
      <c r="N251" s="9"/>
    </row>
    <row r="252" spans="1:14" x14ac:dyDescent="0.3">
      <c r="A252" s="10"/>
      <c r="B252" s="21" t="s">
        <v>26</v>
      </c>
      <c r="C252" s="25">
        <v>43073</v>
      </c>
      <c r="D252" s="21" t="s">
        <v>14</v>
      </c>
      <c r="E252" s="21">
        <v>2</v>
      </c>
      <c r="F252" s="21" t="s">
        <v>14</v>
      </c>
      <c r="G252" s="21">
        <v>2</v>
      </c>
      <c r="H252" s="21" t="s">
        <v>14</v>
      </c>
      <c r="I252" s="21">
        <v>2</v>
      </c>
      <c r="J252" s="21" t="s">
        <v>14</v>
      </c>
      <c r="K252" s="21">
        <v>2</v>
      </c>
      <c r="L252" s="31" t="s">
        <v>14</v>
      </c>
      <c r="M252" s="38">
        <v>2</v>
      </c>
      <c r="N252" s="9"/>
    </row>
    <row r="253" spans="1:14" x14ac:dyDescent="0.3">
      <c r="A253" s="10"/>
      <c r="B253" s="41" t="s">
        <v>44</v>
      </c>
      <c r="C253" s="38"/>
      <c r="D253" s="64">
        <f>COUNT(E251:E252)</f>
        <v>2</v>
      </c>
      <c r="E253" s="64"/>
      <c r="F253" s="64">
        <f t="shared" ref="F253:L253" si="90">COUNT(G251:G252)</f>
        <v>2</v>
      </c>
      <c r="G253" s="64"/>
      <c r="H253" s="64">
        <f t="shared" si="90"/>
        <v>2</v>
      </c>
      <c r="I253" s="64"/>
      <c r="J253" s="64">
        <f t="shared" si="90"/>
        <v>2</v>
      </c>
      <c r="K253" s="64"/>
      <c r="L253" s="64">
        <f t="shared" si="90"/>
        <v>2</v>
      </c>
      <c r="M253" s="38"/>
      <c r="N253" s="9"/>
    </row>
    <row r="254" spans="1:14" x14ac:dyDescent="0.3">
      <c r="A254" s="10"/>
      <c r="B254" s="41" t="s">
        <v>45</v>
      </c>
      <c r="C254" s="38"/>
      <c r="D254" s="64"/>
      <c r="E254" s="21"/>
      <c r="F254" s="21"/>
      <c r="G254" s="21"/>
      <c r="H254" s="21"/>
      <c r="I254" s="21"/>
      <c r="J254" s="21"/>
      <c r="K254" s="21"/>
      <c r="L254" s="31"/>
      <c r="M254" s="38"/>
      <c r="N254" s="9"/>
    </row>
    <row r="255" spans="1:14" x14ac:dyDescent="0.3">
      <c r="A255" s="10"/>
      <c r="B255" s="41" t="s">
        <v>46</v>
      </c>
      <c r="C255" s="38"/>
      <c r="D255" s="64">
        <f>COUNTIF(E251:E252,"2")</f>
        <v>2</v>
      </c>
      <c r="E255" s="64"/>
      <c r="F255" s="64">
        <f t="shared" ref="F255:L255" si="91">COUNTIF(G251:G252,"2")</f>
        <v>2</v>
      </c>
      <c r="G255" s="64"/>
      <c r="H255" s="64">
        <f t="shared" si="91"/>
        <v>2</v>
      </c>
      <c r="I255" s="64"/>
      <c r="J255" s="64">
        <f t="shared" si="91"/>
        <v>2</v>
      </c>
      <c r="K255" s="64"/>
      <c r="L255" s="64">
        <f t="shared" si="91"/>
        <v>2</v>
      </c>
      <c r="M255" s="38"/>
      <c r="N255" s="9"/>
    </row>
    <row r="256" spans="1:14" x14ac:dyDescent="0.3">
      <c r="A256" s="10"/>
      <c r="B256" s="41" t="s">
        <v>47</v>
      </c>
      <c r="C256" s="38"/>
      <c r="D256" s="64">
        <f>COUNTIF(E251:E252,"1")</f>
        <v>0</v>
      </c>
      <c r="E256" s="64"/>
      <c r="F256" s="64">
        <f t="shared" ref="F256:L256" si="92">COUNTIF(G251:G252,"1")</f>
        <v>0</v>
      </c>
      <c r="G256" s="64"/>
      <c r="H256" s="64">
        <f t="shared" si="92"/>
        <v>0</v>
      </c>
      <c r="I256" s="64"/>
      <c r="J256" s="64">
        <f t="shared" si="92"/>
        <v>0</v>
      </c>
      <c r="K256" s="64"/>
      <c r="L256" s="64">
        <f t="shared" si="92"/>
        <v>0</v>
      </c>
      <c r="M256" s="38"/>
      <c r="N256" s="9"/>
    </row>
    <row r="257" spans="1:14" x14ac:dyDescent="0.3">
      <c r="A257" s="10"/>
      <c r="B257" s="41" t="s">
        <v>48</v>
      </c>
      <c r="C257" s="38"/>
      <c r="D257" s="64">
        <f>COUNTIF(E251:E252,"0")</f>
        <v>0</v>
      </c>
      <c r="E257" s="64"/>
      <c r="F257" s="64">
        <f t="shared" ref="F257:L257" si="93">COUNTIF(G251:G252,"0")</f>
        <v>0</v>
      </c>
      <c r="G257" s="64"/>
      <c r="H257" s="64">
        <f t="shared" si="93"/>
        <v>0</v>
      </c>
      <c r="I257" s="64"/>
      <c r="J257" s="64">
        <f t="shared" si="93"/>
        <v>0</v>
      </c>
      <c r="K257" s="64"/>
      <c r="L257" s="64">
        <f t="shared" si="93"/>
        <v>0</v>
      </c>
      <c r="M257" s="38"/>
      <c r="N257" s="9"/>
    </row>
    <row r="258" spans="1:14" x14ac:dyDescent="0.3">
      <c r="A258" s="10"/>
      <c r="B258" s="41"/>
      <c r="C258" s="38"/>
      <c r="D258" s="64"/>
      <c r="E258" s="21"/>
      <c r="F258" s="21"/>
      <c r="G258" s="21"/>
      <c r="H258" s="21"/>
      <c r="I258" s="21"/>
      <c r="J258" s="21"/>
      <c r="K258" s="21"/>
      <c r="L258" s="31"/>
      <c r="M258" s="38"/>
      <c r="N258" s="9"/>
    </row>
    <row r="259" spans="1:14" x14ac:dyDescent="0.3">
      <c r="A259" s="10"/>
      <c r="B259" s="49" t="s">
        <v>49</v>
      </c>
      <c r="C259" s="38"/>
      <c r="D259" s="65">
        <f>AVERAGE(E251:E252)</f>
        <v>2</v>
      </c>
      <c r="E259" s="65"/>
      <c r="F259" s="65">
        <f t="shared" ref="F259:L259" si="94">AVERAGE(G251:G252)</f>
        <v>2</v>
      </c>
      <c r="G259" s="65"/>
      <c r="H259" s="65">
        <f t="shared" si="94"/>
        <v>2</v>
      </c>
      <c r="I259" s="65"/>
      <c r="J259" s="65">
        <f t="shared" si="94"/>
        <v>2</v>
      </c>
      <c r="K259" s="65"/>
      <c r="L259" s="65">
        <f t="shared" si="94"/>
        <v>2</v>
      </c>
      <c r="M259" s="38"/>
      <c r="N259" s="9"/>
    </row>
    <row r="260" spans="1:14" x14ac:dyDescent="0.3">
      <c r="A260" s="10"/>
      <c r="B260" s="41" t="s">
        <v>50</v>
      </c>
      <c r="C260" s="38"/>
      <c r="D260" s="64">
        <f>MODE(E251:E252)</f>
        <v>2</v>
      </c>
      <c r="E260" s="64"/>
      <c r="F260" s="64">
        <f t="shared" ref="F260:L260" si="95">MODE(G251:G252)</f>
        <v>2</v>
      </c>
      <c r="G260" s="64"/>
      <c r="H260" s="64">
        <f t="shared" si="95"/>
        <v>2</v>
      </c>
      <c r="I260" s="64"/>
      <c r="J260" s="64">
        <f t="shared" si="95"/>
        <v>2</v>
      </c>
      <c r="K260" s="64"/>
      <c r="L260" s="64">
        <f t="shared" si="95"/>
        <v>2</v>
      </c>
      <c r="M260" s="38"/>
      <c r="N260" s="9"/>
    </row>
    <row r="261" spans="1:14" x14ac:dyDescent="0.3">
      <c r="A261" s="10"/>
      <c r="B261" s="50" t="s">
        <v>51</v>
      </c>
      <c r="C261" s="38"/>
      <c r="D261" s="64">
        <f>MEDIAN(E251:E252)</f>
        <v>2</v>
      </c>
      <c r="E261" s="64"/>
      <c r="F261" s="64">
        <f t="shared" ref="F261:L261" si="96">MEDIAN(G251:G252)</f>
        <v>2</v>
      </c>
      <c r="G261" s="64"/>
      <c r="H261" s="64">
        <f t="shared" si="96"/>
        <v>2</v>
      </c>
      <c r="I261" s="64"/>
      <c r="J261" s="64">
        <f t="shared" si="96"/>
        <v>2</v>
      </c>
      <c r="K261" s="64"/>
      <c r="L261" s="64">
        <f t="shared" si="96"/>
        <v>2</v>
      </c>
      <c r="M261" s="38"/>
      <c r="N261" s="9"/>
    </row>
    <row r="262" spans="1:14" x14ac:dyDescent="0.3">
      <c r="A262" s="10"/>
      <c r="B262" s="49" t="s">
        <v>52</v>
      </c>
      <c r="C262" s="38"/>
      <c r="D262" s="65">
        <f>_xlfn.STDEV.P(E251:E252)</f>
        <v>0</v>
      </c>
      <c r="E262" s="65"/>
      <c r="F262" s="65">
        <f t="shared" ref="F262:L262" si="97">_xlfn.STDEV.P(G251:G252)</f>
        <v>0</v>
      </c>
      <c r="G262" s="65"/>
      <c r="H262" s="65">
        <f t="shared" si="97"/>
        <v>0</v>
      </c>
      <c r="I262" s="65"/>
      <c r="J262" s="65">
        <f t="shared" si="97"/>
        <v>0</v>
      </c>
      <c r="K262" s="65"/>
      <c r="L262" s="65">
        <f t="shared" si="97"/>
        <v>0</v>
      </c>
      <c r="M262" s="38"/>
      <c r="N262" s="9"/>
    </row>
    <row r="263" spans="1:14" x14ac:dyDescent="0.3">
      <c r="A263" s="10"/>
      <c r="B263" s="51" t="s">
        <v>53</v>
      </c>
      <c r="C263" s="38"/>
      <c r="D263" s="66">
        <f>D255/D253</f>
        <v>1</v>
      </c>
      <c r="E263" s="66"/>
      <c r="F263" s="66">
        <f t="shared" ref="F263:L263" si="98">F255/F253</f>
        <v>1</v>
      </c>
      <c r="G263" s="66"/>
      <c r="H263" s="66">
        <f t="shared" si="98"/>
        <v>1</v>
      </c>
      <c r="I263" s="66"/>
      <c r="J263" s="66">
        <f t="shared" si="98"/>
        <v>1</v>
      </c>
      <c r="K263" s="66"/>
      <c r="L263" s="66">
        <f t="shared" si="98"/>
        <v>1</v>
      </c>
      <c r="M263" s="38"/>
      <c r="N263" s="9"/>
    </row>
    <row r="264" spans="1:14" ht="15" thickBot="1" x14ac:dyDescent="0.35">
      <c r="A264" s="10"/>
      <c r="B264" s="52"/>
      <c r="C264" s="70"/>
      <c r="D264" s="71"/>
      <c r="E264" s="71"/>
      <c r="F264" s="71"/>
      <c r="G264" s="71"/>
      <c r="H264" s="71"/>
      <c r="I264" s="71"/>
      <c r="J264" s="71"/>
      <c r="K264" s="71"/>
      <c r="L264" s="72"/>
      <c r="M264" s="70"/>
      <c r="N264" s="9"/>
    </row>
    <row r="265" spans="1:14" x14ac:dyDescent="0.3">
      <c r="A265" s="10"/>
      <c r="B265" s="21" t="s">
        <v>27</v>
      </c>
      <c r="C265" s="67">
        <v>43073</v>
      </c>
      <c r="D265" s="60" t="s">
        <v>15</v>
      </c>
      <c r="E265" s="60">
        <v>1</v>
      </c>
      <c r="F265" s="60" t="s">
        <v>14</v>
      </c>
      <c r="G265" s="60">
        <v>2</v>
      </c>
      <c r="H265" s="60" t="s">
        <v>14</v>
      </c>
      <c r="I265" s="60">
        <v>2</v>
      </c>
      <c r="J265" s="60" t="s">
        <v>14</v>
      </c>
      <c r="K265" s="60">
        <v>2</v>
      </c>
      <c r="L265" s="68" t="s">
        <v>14</v>
      </c>
      <c r="M265" s="69">
        <v>2</v>
      </c>
      <c r="N265" s="9"/>
    </row>
    <row r="266" spans="1:14" x14ac:dyDescent="0.3">
      <c r="A266" s="10"/>
      <c r="B266" s="21" t="s">
        <v>27</v>
      </c>
      <c r="C266" s="25">
        <v>43073</v>
      </c>
      <c r="D266" s="21" t="s">
        <v>15</v>
      </c>
      <c r="E266" s="21">
        <v>1</v>
      </c>
      <c r="F266" s="21" t="s">
        <v>15</v>
      </c>
      <c r="G266" s="21">
        <v>1</v>
      </c>
      <c r="H266" s="21" t="s">
        <v>14</v>
      </c>
      <c r="I266" s="21">
        <v>2</v>
      </c>
      <c r="J266" s="21" t="s">
        <v>14</v>
      </c>
      <c r="K266" s="21">
        <v>2</v>
      </c>
      <c r="L266" s="31" t="s">
        <v>14</v>
      </c>
      <c r="M266" s="38">
        <v>2</v>
      </c>
      <c r="N266" s="9"/>
    </row>
    <row r="267" spans="1:14" x14ac:dyDescent="0.3">
      <c r="A267" s="10"/>
      <c r="B267" s="21" t="s">
        <v>27</v>
      </c>
      <c r="C267" s="25">
        <v>43073</v>
      </c>
      <c r="D267" s="21" t="s">
        <v>14</v>
      </c>
      <c r="E267" s="21">
        <v>2</v>
      </c>
      <c r="F267" s="21" t="s">
        <v>15</v>
      </c>
      <c r="G267" s="21">
        <v>1</v>
      </c>
      <c r="H267" s="21" t="s">
        <v>14</v>
      </c>
      <c r="I267" s="21">
        <v>2</v>
      </c>
      <c r="J267" s="21" t="s">
        <v>14</v>
      </c>
      <c r="K267" s="21">
        <v>2</v>
      </c>
      <c r="L267" s="31" t="s">
        <v>14</v>
      </c>
      <c r="M267" s="38">
        <v>2</v>
      </c>
      <c r="N267" s="9"/>
    </row>
    <row r="268" spans="1:14" x14ac:dyDescent="0.3">
      <c r="A268" s="10"/>
      <c r="B268" s="21" t="s">
        <v>27</v>
      </c>
      <c r="C268" s="25">
        <v>43073</v>
      </c>
      <c r="D268" s="21" t="s">
        <v>15</v>
      </c>
      <c r="E268" s="21">
        <v>1</v>
      </c>
      <c r="F268" s="21" t="s">
        <v>14</v>
      </c>
      <c r="G268" s="21">
        <v>2</v>
      </c>
      <c r="H268" s="21" t="s">
        <v>14</v>
      </c>
      <c r="I268" s="21">
        <v>2</v>
      </c>
      <c r="J268" s="21" t="s">
        <v>14</v>
      </c>
      <c r="K268" s="21">
        <v>2</v>
      </c>
      <c r="L268" s="31" t="s">
        <v>14</v>
      </c>
      <c r="M268" s="38">
        <v>2</v>
      </c>
      <c r="N268" s="9"/>
    </row>
    <row r="269" spans="1:14" x14ac:dyDescent="0.3">
      <c r="A269" s="10"/>
      <c r="B269" s="21" t="s">
        <v>27</v>
      </c>
      <c r="C269" s="25">
        <v>43073</v>
      </c>
      <c r="D269" s="21" t="s">
        <v>15</v>
      </c>
      <c r="E269" s="21">
        <v>1</v>
      </c>
      <c r="F269" s="21" t="s">
        <v>14</v>
      </c>
      <c r="G269" s="21">
        <v>2</v>
      </c>
      <c r="H269" s="21" t="s">
        <v>14</v>
      </c>
      <c r="I269" s="21">
        <v>2</v>
      </c>
      <c r="J269" s="21" t="s">
        <v>14</v>
      </c>
      <c r="K269" s="21">
        <v>2</v>
      </c>
      <c r="L269" s="31" t="s">
        <v>14</v>
      </c>
      <c r="M269" s="38">
        <v>2</v>
      </c>
      <c r="N269" s="9"/>
    </row>
    <row r="270" spans="1:14" x14ac:dyDescent="0.3">
      <c r="A270" s="10"/>
      <c r="B270" s="21" t="s">
        <v>27</v>
      </c>
      <c r="C270" s="25">
        <v>43108</v>
      </c>
      <c r="D270" s="21" t="s">
        <v>15</v>
      </c>
      <c r="E270" s="21">
        <v>1</v>
      </c>
      <c r="F270" s="21" t="s">
        <v>14</v>
      </c>
      <c r="G270" s="21">
        <v>2</v>
      </c>
      <c r="H270" s="21" t="s">
        <v>14</v>
      </c>
      <c r="I270" s="21">
        <v>2</v>
      </c>
      <c r="J270" s="21" t="s">
        <v>14</v>
      </c>
      <c r="K270" s="21">
        <v>2</v>
      </c>
      <c r="L270" s="31" t="s">
        <v>14</v>
      </c>
      <c r="M270" s="38">
        <v>2</v>
      </c>
      <c r="N270" s="9"/>
    </row>
    <row r="271" spans="1:14" x14ac:dyDescent="0.3">
      <c r="A271" s="10"/>
      <c r="B271" s="21" t="s">
        <v>27</v>
      </c>
      <c r="C271" s="25">
        <v>43108</v>
      </c>
      <c r="D271" s="21" t="s">
        <v>15</v>
      </c>
      <c r="E271" s="21">
        <v>1</v>
      </c>
      <c r="F271" s="21" t="s">
        <v>14</v>
      </c>
      <c r="G271" s="21">
        <v>2</v>
      </c>
      <c r="H271" s="21" t="s">
        <v>14</v>
      </c>
      <c r="I271" s="21">
        <v>2</v>
      </c>
      <c r="J271" s="21" t="s">
        <v>14</v>
      </c>
      <c r="K271" s="21">
        <v>2</v>
      </c>
      <c r="L271" s="31" t="s">
        <v>14</v>
      </c>
      <c r="M271" s="38">
        <v>2</v>
      </c>
      <c r="N271" s="9"/>
    </row>
    <row r="272" spans="1:14" x14ac:dyDescent="0.3">
      <c r="A272" s="10"/>
      <c r="B272" s="41" t="s">
        <v>44</v>
      </c>
      <c r="C272" s="38"/>
      <c r="D272" s="64">
        <f>COUNT(E265:E271)</f>
        <v>7</v>
      </c>
      <c r="E272" s="64"/>
      <c r="F272" s="64">
        <f t="shared" ref="F272:L272" si="99">COUNT(G265:G271)</f>
        <v>7</v>
      </c>
      <c r="G272" s="64"/>
      <c r="H272" s="64">
        <f t="shared" si="99"/>
        <v>7</v>
      </c>
      <c r="I272" s="64"/>
      <c r="J272" s="64">
        <f t="shared" si="99"/>
        <v>7</v>
      </c>
      <c r="K272" s="64"/>
      <c r="L272" s="64">
        <f t="shared" si="99"/>
        <v>7</v>
      </c>
      <c r="M272" s="64"/>
      <c r="N272" s="9"/>
    </row>
    <row r="273" spans="1:14" x14ac:dyDescent="0.3">
      <c r="A273" s="10"/>
      <c r="B273" s="41" t="s">
        <v>45</v>
      </c>
      <c r="C273" s="38"/>
      <c r="D273" s="64"/>
      <c r="E273" s="21"/>
      <c r="F273" s="21"/>
      <c r="G273" s="21"/>
      <c r="H273" s="21"/>
      <c r="I273" s="21"/>
      <c r="J273" s="21"/>
      <c r="K273" s="21"/>
      <c r="L273" s="31"/>
      <c r="M273" s="38"/>
      <c r="N273" s="9"/>
    </row>
    <row r="274" spans="1:14" x14ac:dyDescent="0.3">
      <c r="A274" s="10"/>
      <c r="B274" s="41" t="s">
        <v>46</v>
      </c>
      <c r="C274" s="38"/>
      <c r="D274" s="64">
        <f>COUNTIF(E265:E271,"2")</f>
        <v>1</v>
      </c>
      <c r="E274" s="64"/>
      <c r="F274" s="64">
        <f t="shared" ref="F274:L274" si="100">COUNTIF(G265:G271,"2")</f>
        <v>5</v>
      </c>
      <c r="G274" s="64"/>
      <c r="H274" s="64">
        <f t="shared" si="100"/>
        <v>7</v>
      </c>
      <c r="I274" s="64"/>
      <c r="J274" s="64">
        <f t="shared" si="100"/>
        <v>7</v>
      </c>
      <c r="K274" s="64"/>
      <c r="L274" s="64">
        <f t="shared" si="100"/>
        <v>7</v>
      </c>
      <c r="M274" s="38"/>
      <c r="N274" s="9"/>
    </row>
    <row r="275" spans="1:14" x14ac:dyDescent="0.3">
      <c r="A275" s="10"/>
      <c r="B275" s="41" t="s">
        <v>47</v>
      </c>
      <c r="C275" s="38"/>
      <c r="D275" s="64">
        <f>COUNTIF(E265:E271,"1")</f>
        <v>6</v>
      </c>
      <c r="E275" s="64"/>
      <c r="F275" s="64">
        <f t="shared" ref="F275:L275" si="101">COUNTIF(G265:G271,"1")</f>
        <v>2</v>
      </c>
      <c r="G275" s="64"/>
      <c r="H275" s="64">
        <f t="shared" si="101"/>
        <v>0</v>
      </c>
      <c r="I275" s="64"/>
      <c r="J275" s="64">
        <f t="shared" si="101"/>
        <v>0</v>
      </c>
      <c r="K275" s="64"/>
      <c r="L275" s="64">
        <f t="shared" si="101"/>
        <v>0</v>
      </c>
      <c r="M275" s="38"/>
      <c r="N275" s="9"/>
    </row>
    <row r="276" spans="1:14" x14ac:dyDescent="0.3">
      <c r="A276" s="10"/>
      <c r="B276" s="41" t="s">
        <v>48</v>
      </c>
      <c r="C276" s="38"/>
      <c r="D276" s="64">
        <f>COUNTIF(E265:E271,"0")</f>
        <v>0</v>
      </c>
      <c r="E276" s="64"/>
      <c r="F276" s="64">
        <f t="shared" ref="F276:L276" si="102">COUNTIF(G265:G271,"0")</f>
        <v>0</v>
      </c>
      <c r="G276" s="64"/>
      <c r="H276" s="64">
        <f t="shared" si="102"/>
        <v>0</v>
      </c>
      <c r="I276" s="64"/>
      <c r="J276" s="64">
        <f t="shared" si="102"/>
        <v>0</v>
      </c>
      <c r="K276" s="64"/>
      <c r="L276" s="64">
        <f t="shared" si="102"/>
        <v>0</v>
      </c>
      <c r="M276" s="38"/>
      <c r="N276" s="9"/>
    </row>
    <row r="277" spans="1:14" x14ac:dyDescent="0.3">
      <c r="A277" s="10"/>
      <c r="B277" s="41"/>
      <c r="C277" s="38"/>
      <c r="D277" s="64"/>
      <c r="E277" s="21"/>
      <c r="F277" s="21"/>
      <c r="G277" s="21"/>
      <c r="H277" s="21"/>
      <c r="I277" s="21"/>
      <c r="J277" s="21"/>
      <c r="K277" s="21"/>
      <c r="L277" s="31"/>
      <c r="M277" s="38"/>
      <c r="N277" s="9"/>
    </row>
    <row r="278" spans="1:14" x14ac:dyDescent="0.3">
      <c r="A278" s="10"/>
      <c r="B278" s="49" t="s">
        <v>49</v>
      </c>
      <c r="C278" s="38"/>
      <c r="D278" s="65">
        <f>AVERAGE(E265:E271)</f>
        <v>1.1428571428571428</v>
      </c>
      <c r="E278" s="65"/>
      <c r="F278" s="65">
        <f t="shared" ref="F278:L278" si="103">AVERAGE(G265:G271)</f>
        <v>1.7142857142857142</v>
      </c>
      <c r="G278" s="65"/>
      <c r="H278" s="65">
        <f t="shared" si="103"/>
        <v>2</v>
      </c>
      <c r="I278" s="65"/>
      <c r="J278" s="65">
        <f t="shared" si="103"/>
        <v>2</v>
      </c>
      <c r="K278" s="65"/>
      <c r="L278" s="65">
        <f t="shared" si="103"/>
        <v>2</v>
      </c>
      <c r="M278" s="38"/>
      <c r="N278" s="9"/>
    </row>
    <row r="279" spans="1:14" x14ac:dyDescent="0.3">
      <c r="A279" s="10"/>
      <c r="B279" s="41" t="s">
        <v>50</v>
      </c>
      <c r="C279" s="38"/>
      <c r="D279" s="64">
        <f>MODE(E265:E271)</f>
        <v>1</v>
      </c>
      <c r="E279" s="64"/>
      <c r="F279" s="64">
        <f t="shared" ref="F279:L279" si="104">MODE(G265:G271)</f>
        <v>2</v>
      </c>
      <c r="G279" s="64"/>
      <c r="H279" s="64">
        <f t="shared" si="104"/>
        <v>2</v>
      </c>
      <c r="I279" s="64"/>
      <c r="J279" s="64">
        <f t="shared" si="104"/>
        <v>2</v>
      </c>
      <c r="K279" s="64"/>
      <c r="L279" s="64">
        <f t="shared" si="104"/>
        <v>2</v>
      </c>
      <c r="M279" s="38"/>
      <c r="N279" s="9"/>
    </row>
    <row r="280" spans="1:14" x14ac:dyDescent="0.3">
      <c r="A280" s="10"/>
      <c r="B280" s="50" t="s">
        <v>51</v>
      </c>
      <c r="C280" s="38"/>
      <c r="D280" s="64">
        <f>MEDIAN(E265:E271)</f>
        <v>1</v>
      </c>
      <c r="E280" s="64"/>
      <c r="F280" s="64">
        <f t="shared" ref="F280:L280" si="105">MEDIAN(G265:G271)</f>
        <v>2</v>
      </c>
      <c r="G280" s="64"/>
      <c r="H280" s="64">
        <f t="shared" si="105"/>
        <v>2</v>
      </c>
      <c r="I280" s="64"/>
      <c r="J280" s="64">
        <f t="shared" si="105"/>
        <v>2</v>
      </c>
      <c r="K280" s="64"/>
      <c r="L280" s="64">
        <f t="shared" si="105"/>
        <v>2</v>
      </c>
      <c r="M280" s="38"/>
      <c r="N280" s="9"/>
    </row>
    <row r="281" spans="1:14" x14ac:dyDescent="0.3">
      <c r="A281" s="10"/>
      <c r="B281" s="49" t="s">
        <v>52</v>
      </c>
      <c r="C281" s="38"/>
      <c r="D281" s="65">
        <f>_xlfn.STDEV.P(E265:E271)</f>
        <v>0.3499271061118826</v>
      </c>
      <c r="E281" s="65"/>
      <c r="F281" s="65">
        <f t="shared" ref="F281:L281" si="106">_xlfn.STDEV.P(G265:G271)</f>
        <v>0.45175395145262565</v>
      </c>
      <c r="G281" s="65"/>
      <c r="H281" s="65">
        <f t="shared" si="106"/>
        <v>0</v>
      </c>
      <c r="I281" s="65"/>
      <c r="J281" s="65">
        <f t="shared" si="106"/>
        <v>0</v>
      </c>
      <c r="K281" s="65"/>
      <c r="L281" s="65">
        <f t="shared" si="106"/>
        <v>0</v>
      </c>
      <c r="M281" s="38"/>
      <c r="N281" s="9"/>
    </row>
    <row r="282" spans="1:14" x14ac:dyDescent="0.3">
      <c r="A282" s="10"/>
      <c r="B282" s="51" t="s">
        <v>53</v>
      </c>
      <c r="C282" s="38"/>
      <c r="D282" s="66">
        <f>D274/D272</f>
        <v>0.14285714285714285</v>
      </c>
      <c r="E282" s="66"/>
      <c r="F282" s="66">
        <f t="shared" ref="F282:L282" si="107">F274/F272</f>
        <v>0.7142857142857143</v>
      </c>
      <c r="G282" s="66"/>
      <c r="H282" s="66">
        <f t="shared" si="107"/>
        <v>1</v>
      </c>
      <c r="I282" s="66"/>
      <c r="J282" s="66">
        <f t="shared" si="107"/>
        <v>1</v>
      </c>
      <c r="K282" s="66"/>
      <c r="L282" s="66">
        <f t="shared" si="107"/>
        <v>1</v>
      </c>
      <c r="M282" s="38"/>
      <c r="N282" s="9"/>
    </row>
    <row r="283" spans="1:14" ht="15" thickBot="1" x14ac:dyDescent="0.35">
      <c r="A283" s="10"/>
      <c r="B283" s="52"/>
      <c r="C283" s="70"/>
      <c r="D283" s="71"/>
      <c r="E283" s="71"/>
      <c r="F283" s="71"/>
      <c r="G283" s="71"/>
      <c r="H283" s="71"/>
      <c r="I283" s="71"/>
      <c r="J283" s="71"/>
      <c r="K283" s="71"/>
      <c r="L283" s="72"/>
      <c r="M283" s="70"/>
      <c r="N283" s="9"/>
    </row>
    <row r="284" spans="1:14" x14ac:dyDescent="0.3">
      <c r="A284" s="10"/>
      <c r="B284" s="21" t="s">
        <v>28</v>
      </c>
      <c r="C284" s="67">
        <v>43073</v>
      </c>
      <c r="D284" s="60" t="s">
        <v>15</v>
      </c>
      <c r="E284" s="60">
        <v>1</v>
      </c>
      <c r="F284" s="60" t="s">
        <v>14</v>
      </c>
      <c r="G284" s="60">
        <v>2</v>
      </c>
      <c r="H284" s="60" t="s">
        <v>14</v>
      </c>
      <c r="I284" s="60">
        <v>2</v>
      </c>
      <c r="J284" s="60" t="s">
        <v>14</v>
      </c>
      <c r="K284" s="60">
        <v>2</v>
      </c>
      <c r="L284" s="68" t="s">
        <v>14</v>
      </c>
      <c r="M284" s="69">
        <v>2</v>
      </c>
      <c r="N284" s="9"/>
    </row>
    <row r="285" spans="1:14" s="14" customFormat="1" x14ac:dyDescent="0.3">
      <c r="A285" s="57"/>
      <c r="B285" s="41" t="s">
        <v>44</v>
      </c>
      <c r="C285" s="38"/>
      <c r="D285" s="64">
        <v>1</v>
      </c>
      <c r="E285" s="64"/>
      <c r="F285" s="64">
        <v>1</v>
      </c>
      <c r="G285" s="64"/>
      <c r="H285" s="64">
        <v>1</v>
      </c>
      <c r="I285" s="64"/>
      <c r="J285" s="64">
        <v>1</v>
      </c>
      <c r="K285" s="64"/>
      <c r="L285" s="64">
        <v>1</v>
      </c>
      <c r="M285" s="38"/>
    </row>
    <row r="286" spans="1:14" s="14" customFormat="1" x14ac:dyDescent="0.3">
      <c r="A286" s="57"/>
      <c r="B286" s="41" t="s">
        <v>45</v>
      </c>
      <c r="C286" s="38"/>
      <c r="D286" s="64"/>
      <c r="E286" s="21"/>
      <c r="F286" s="21"/>
      <c r="G286" s="21"/>
      <c r="H286" s="21"/>
      <c r="I286" s="21"/>
      <c r="J286" s="21"/>
      <c r="K286" s="21"/>
      <c r="L286" s="31"/>
      <c r="M286" s="38"/>
    </row>
    <row r="287" spans="1:14" s="14" customFormat="1" x14ac:dyDescent="0.3">
      <c r="A287" s="57"/>
      <c r="B287" s="41" t="s">
        <v>46</v>
      </c>
      <c r="C287" s="38"/>
      <c r="D287" s="64">
        <f>COUNTIF(E284,"2")</f>
        <v>0</v>
      </c>
      <c r="E287" s="64"/>
      <c r="F287" s="64">
        <f t="shared" ref="F287:L287" si="108">COUNTIF(G284,"2")</f>
        <v>1</v>
      </c>
      <c r="G287" s="64"/>
      <c r="H287" s="64">
        <f t="shared" si="108"/>
        <v>1</v>
      </c>
      <c r="I287" s="64"/>
      <c r="J287" s="64">
        <f t="shared" si="108"/>
        <v>1</v>
      </c>
      <c r="K287" s="64"/>
      <c r="L287" s="64">
        <f t="shared" si="108"/>
        <v>1</v>
      </c>
      <c r="M287" s="38"/>
    </row>
    <row r="288" spans="1:14" s="14" customFormat="1" x14ac:dyDescent="0.3">
      <c r="A288" s="57"/>
      <c r="B288" s="41" t="s">
        <v>47</v>
      </c>
      <c r="C288" s="38"/>
      <c r="D288" s="64">
        <f>COUNTIF(E284,"1")</f>
        <v>1</v>
      </c>
      <c r="E288" s="64"/>
      <c r="F288" s="64">
        <f t="shared" ref="F288:L288" si="109">COUNTIF(G284,"1")</f>
        <v>0</v>
      </c>
      <c r="G288" s="64"/>
      <c r="H288" s="64">
        <f t="shared" si="109"/>
        <v>0</v>
      </c>
      <c r="I288" s="64"/>
      <c r="J288" s="64">
        <f t="shared" si="109"/>
        <v>0</v>
      </c>
      <c r="K288" s="64"/>
      <c r="L288" s="64">
        <f t="shared" si="109"/>
        <v>0</v>
      </c>
      <c r="M288" s="38"/>
    </row>
    <row r="289" spans="1:13" s="14" customFormat="1" x14ac:dyDescent="0.3">
      <c r="A289" s="57"/>
      <c r="B289" s="41" t="s">
        <v>48</v>
      </c>
      <c r="C289" s="38"/>
      <c r="D289" s="64">
        <f>COUNTIF(E284,"0")</f>
        <v>0</v>
      </c>
      <c r="E289" s="64"/>
      <c r="F289" s="64">
        <f t="shared" ref="F289:L289" si="110">COUNTIF(G284,"0")</f>
        <v>0</v>
      </c>
      <c r="G289" s="64"/>
      <c r="H289" s="64">
        <f t="shared" si="110"/>
        <v>0</v>
      </c>
      <c r="I289" s="64"/>
      <c r="J289" s="64">
        <f t="shared" si="110"/>
        <v>0</v>
      </c>
      <c r="K289" s="64"/>
      <c r="L289" s="64">
        <f t="shared" si="110"/>
        <v>0</v>
      </c>
      <c r="M289" s="38"/>
    </row>
    <row r="290" spans="1:13" s="14" customFormat="1" x14ac:dyDescent="0.3">
      <c r="A290" s="57"/>
      <c r="B290" s="41"/>
      <c r="C290" s="38"/>
      <c r="D290" s="64"/>
      <c r="E290" s="21"/>
      <c r="F290" s="21"/>
      <c r="G290" s="21"/>
      <c r="H290" s="21"/>
      <c r="I290" s="21"/>
      <c r="J290" s="21"/>
      <c r="K290" s="21"/>
      <c r="L290" s="31"/>
      <c r="M290" s="38"/>
    </row>
    <row r="291" spans="1:13" s="14" customFormat="1" x14ac:dyDescent="0.3">
      <c r="A291" s="57"/>
      <c r="B291" s="49" t="s">
        <v>49</v>
      </c>
      <c r="C291" s="38"/>
      <c r="D291" s="65">
        <f>AVERAGE(E284)</f>
        <v>1</v>
      </c>
      <c r="E291" s="65"/>
      <c r="F291" s="65">
        <f t="shared" ref="F291:L291" si="111">AVERAGE(G284)</f>
        <v>2</v>
      </c>
      <c r="G291" s="65"/>
      <c r="H291" s="65">
        <f t="shared" si="111"/>
        <v>2</v>
      </c>
      <c r="I291" s="65"/>
      <c r="J291" s="65">
        <f t="shared" si="111"/>
        <v>2</v>
      </c>
      <c r="K291" s="65"/>
      <c r="L291" s="65">
        <f t="shared" si="111"/>
        <v>2</v>
      </c>
      <c r="M291" s="38"/>
    </row>
    <row r="292" spans="1:13" s="14" customFormat="1" x14ac:dyDescent="0.3">
      <c r="A292" s="57"/>
      <c r="B292" s="41" t="s">
        <v>50</v>
      </c>
      <c r="C292" s="38"/>
      <c r="D292" s="64" t="e">
        <f>MODE(E284)</f>
        <v>#N/A</v>
      </c>
      <c r="E292" s="64"/>
      <c r="F292" s="64" t="e">
        <f t="shared" ref="F292:L292" si="112">MODE(G284)</f>
        <v>#N/A</v>
      </c>
      <c r="G292" s="64"/>
      <c r="H292" s="64" t="e">
        <f t="shared" si="112"/>
        <v>#N/A</v>
      </c>
      <c r="I292" s="64"/>
      <c r="J292" s="64" t="e">
        <f t="shared" si="112"/>
        <v>#N/A</v>
      </c>
      <c r="K292" s="64"/>
      <c r="L292" s="64" t="e">
        <f t="shared" si="112"/>
        <v>#N/A</v>
      </c>
      <c r="M292" s="38"/>
    </row>
    <row r="293" spans="1:13" s="14" customFormat="1" x14ac:dyDescent="0.3">
      <c r="A293" s="57"/>
      <c r="B293" s="50" t="s">
        <v>51</v>
      </c>
      <c r="C293" s="38"/>
      <c r="D293" s="64">
        <f>MEDIAN(E284)</f>
        <v>1</v>
      </c>
      <c r="E293" s="64"/>
      <c r="F293" s="64">
        <f t="shared" ref="F293:L293" si="113">MEDIAN(G284)</f>
        <v>2</v>
      </c>
      <c r="G293" s="64"/>
      <c r="H293" s="64">
        <f t="shared" si="113"/>
        <v>2</v>
      </c>
      <c r="I293" s="64"/>
      <c r="J293" s="64">
        <f t="shared" si="113"/>
        <v>2</v>
      </c>
      <c r="K293" s="64"/>
      <c r="L293" s="64">
        <f t="shared" si="113"/>
        <v>2</v>
      </c>
      <c r="M293" s="38"/>
    </row>
    <row r="294" spans="1:13" s="14" customFormat="1" x14ac:dyDescent="0.3">
      <c r="A294" s="57"/>
      <c r="B294" s="49" t="s">
        <v>52</v>
      </c>
      <c r="C294" s="38"/>
      <c r="D294" s="65">
        <f>_xlfn.STDEV.P(E284)</f>
        <v>0</v>
      </c>
      <c r="E294" s="65"/>
      <c r="F294" s="65">
        <f t="shared" ref="F294:L294" si="114">_xlfn.STDEV.P(G284)</f>
        <v>0</v>
      </c>
      <c r="G294" s="65"/>
      <c r="H294" s="65">
        <f t="shared" si="114"/>
        <v>0</v>
      </c>
      <c r="I294" s="65"/>
      <c r="J294" s="65">
        <f t="shared" si="114"/>
        <v>0</v>
      </c>
      <c r="K294" s="65"/>
      <c r="L294" s="65">
        <f t="shared" si="114"/>
        <v>0</v>
      </c>
      <c r="M294" s="38"/>
    </row>
    <row r="295" spans="1:13" s="14" customFormat="1" x14ac:dyDescent="0.3">
      <c r="A295" s="57"/>
      <c r="B295" s="51" t="s">
        <v>53</v>
      </c>
      <c r="C295" s="38"/>
      <c r="D295" s="66">
        <f>D287/D285</f>
        <v>0</v>
      </c>
      <c r="E295" s="66"/>
      <c r="F295" s="66">
        <f t="shared" ref="F295:L295" si="115">F287/F285</f>
        <v>1</v>
      </c>
      <c r="G295" s="66"/>
      <c r="H295" s="66">
        <f t="shared" si="115"/>
        <v>1</v>
      </c>
      <c r="I295" s="66"/>
      <c r="J295" s="66">
        <f t="shared" si="115"/>
        <v>1</v>
      </c>
      <c r="K295" s="66"/>
      <c r="L295" s="66">
        <f t="shared" si="115"/>
        <v>1</v>
      </c>
      <c r="M295" s="38"/>
    </row>
    <row r="296" spans="1:13" s="14" customFormat="1" ht="15" thickBot="1" x14ac:dyDescent="0.35">
      <c r="A296" s="57"/>
      <c r="B296" s="52"/>
      <c r="C296" s="70"/>
      <c r="D296" s="71"/>
      <c r="E296" s="71"/>
      <c r="F296" s="71"/>
      <c r="G296" s="71"/>
      <c r="H296" s="71"/>
      <c r="I296" s="71"/>
      <c r="J296" s="71"/>
      <c r="K296" s="71"/>
      <c r="L296" s="72"/>
      <c r="M296" s="70"/>
    </row>
    <row r="297" spans="1:13" customFormat="1" x14ac:dyDescent="0.3">
      <c r="B297" s="21" t="s">
        <v>29</v>
      </c>
      <c r="C297" s="67">
        <v>43213</v>
      </c>
      <c r="D297" s="60" t="s">
        <v>14</v>
      </c>
      <c r="E297" s="60">
        <v>2</v>
      </c>
      <c r="F297" s="60" t="s">
        <v>14</v>
      </c>
      <c r="G297" s="60">
        <v>2</v>
      </c>
      <c r="H297" s="60" t="s">
        <v>14</v>
      </c>
      <c r="I297" s="60">
        <v>2</v>
      </c>
      <c r="J297" s="60" t="s">
        <v>14</v>
      </c>
      <c r="K297" s="60">
        <v>2</v>
      </c>
      <c r="L297" s="68" t="s">
        <v>14</v>
      </c>
      <c r="M297" s="69">
        <v>2</v>
      </c>
    </row>
    <row r="298" spans="1:13" customFormat="1" x14ac:dyDescent="0.3">
      <c r="B298" s="21" t="s">
        <v>29</v>
      </c>
      <c r="C298" s="25">
        <v>43213</v>
      </c>
      <c r="D298" s="21" t="s">
        <v>14</v>
      </c>
      <c r="E298" s="21">
        <v>2</v>
      </c>
      <c r="F298" s="21" t="s">
        <v>14</v>
      </c>
      <c r="G298" s="21">
        <v>2</v>
      </c>
      <c r="H298" s="21" t="s">
        <v>14</v>
      </c>
      <c r="I298" s="21">
        <v>2</v>
      </c>
      <c r="J298" s="21" t="s">
        <v>14</v>
      </c>
      <c r="K298" s="21">
        <v>2</v>
      </c>
      <c r="L298" s="31" t="s">
        <v>14</v>
      </c>
      <c r="M298" s="38">
        <v>2</v>
      </c>
    </row>
    <row r="299" spans="1:13" customFormat="1" x14ac:dyDescent="0.3">
      <c r="B299" s="21" t="s">
        <v>29</v>
      </c>
      <c r="C299" s="25">
        <v>43213</v>
      </c>
      <c r="D299" s="21" t="s">
        <v>14</v>
      </c>
      <c r="E299" s="21">
        <v>2</v>
      </c>
      <c r="F299" s="21" t="s">
        <v>14</v>
      </c>
      <c r="G299" s="21">
        <v>2</v>
      </c>
      <c r="H299" s="21" t="s">
        <v>14</v>
      </c>
      <c r="I299" s="21">
        <v>2</v>
      </c>
      <c r="J299" s="21" t="s">
        <v>14</v>
      </c>
      <c r="K299" s="21">
        <v>2</v>
      </c>
      <c r="L299" s="31" t="s">
        <v>14</v>
      </c>
      <c r="M299" s="38">
        <v>2</v>
      </c>
    </row>
    <row r="300" spans="1:13" customFormat="1" x14ac:dyDescent="0.3">
      <c r="B300" s="41" t="s">
        <v>44</v>
      </c>
      <c r="C300" s="38"/>
      <c r="D300" s="64">
        <f>COUNT(E297:E299)</f>
        <v>3</v>
      </c>
      <c r="E300" s="64"/>
      <c r="F300" s="64">
        <f t="shared" ref="F300:L300" si="116">COUNT(G297:G299)</f>
        <v>3</v>
      </c>
      <c r="G300" s="64"/>
      <c r="H300" s="64">
        <f t="shared" si="116"/>
        <v>3</v>
      </c>
      <c r="I300" s="64"/>
      <c r="J300" s="64">
        <f t="shared" si="116"/>
        <v>3</v>
      </c>
      <c r="K300" s="64"/>
      <c r="L300" s="64">
        <f t="shared" si="116"/>
        <v>3</v>
      </c>
      <c r="M300" s="38"/>
    </row>
    <row r="301" spans="1:13" customFormat="1" x14ac:dyDescent="0.3">
      <c r="B301" s="41" t="s">
        <v>45</v>
      </c>
      <c r="C301" s="38"/>
      <c r="D301" s="64"/>
      <c r="E301" s="21"/>
      <c r="F301" s="21"/>
      <c r="G301" s="21"/>
      <c r="H301" s="21"/>
      <c r="I301" s="21"/>
      <c r="J301" s="21"/>
      <c r="K301" s="21"/>
      <c r="L301" s="31"/>
      <c r="M301" s="38"/>
    </row>
    <row r="302" spans="1:13" customFormat="1" x14ac:dyDescent="0.3">
      <c r="B302" s="41" t="s">
        <v>46</v>
      </c>
      <c r="C302" s="38"/>
      <c r="D302" s="64">
        <f>COUNTIF(E297:E299,"2")</f>
        <v>3</v>
      </c>
      <c r="E302" s="64"/>
      <c r="F302" s="64">
        <f t="shared" ref="F302:L302" si="117">COUNTIF(G297:G299,"2")</f>
        <v>3</v>
      </c>
      <c r="G302" s="64"/>
      <c r="H302" s="64">
        <f t="shared" si="117"/>
        <v>3</v>
      </c>
      <c r="I302" s="64"/>
      <c r="J302" s="64">
        <f t="shared" si="117"/>
        <v>3</v>
      </c>
      <c r="K302" s="64"/>
      <c r="L302" s="64">
        <f t="shared" si="117"/>
        <v>3</v>
      </c>
      <c r="M302" s="38"/>
    </row>
    <row r="303" spans="1:13" customFormat="1" x14ac:dyDescent="0.3">
      <c r="B303" s="41" t="s">
        <v>47</v>
      </c>
      <c r="C303" s="38"/>
      <c r="D303" s="64">
        <f>COUNTIF(E297:E299,"1")</f>
        <v>0</v>
      </c>
      <c r="E303" s="64"/>
      <c r="F303" s="64">
        <f t="shared" ref="F303:L303" si="118">COUNTIF(G297:G299,"1")</f>
        <v>0</v>
      </c>
      <c r="G303" s="64"/>
      <c r="H303" s="64">
        <f t="shared" si="118"/>
        <v>0</v>
      </c>
      <c r="I303" s="64"/>
      <c r="J303" s="64">
        <f t="shared" si="118"/>
        <v>0</v>
      </c>
      <c r="K303" s="64"/>
      <c r="L303" s="64">
        <f t="shared" si="118"/>
        <v>0</v>
      </c>
      <c r="M303" s="38"/>
    </row>
    <row r="304" spans="1:13" customFormat="1" x14ac:dyDescent="0.3">
      <c r="B304" s="41" t="s">
        <v>48</v>
      </c>
      <c r="C304" s="38"/>
      <c r="D304" s="64">
        <f>COUNTIF(E297:E299,"0")</f>
        <v>0</v>
      </c>
      <c r="E304" s="64"/>
      <c r="F304" s="64">
        <f t="shared" ref="F304:L304" si="119">COUNTIF(G297:G299,"0")</f>
        <v>0</v>
      </c>
      <c r="G304" s="64"/>
      <c r="H304" s="64">
        <f t="shared" si="119"/>
        <v>0</v>
      </c>
      <c r="I304" s="64"/>
      <c r="J304" s="64">
        <f t="shared" si="119"/>
        <v>0</v>
      </c>
      <c r="K304" s="64"/>
      <c r="L304" s="64">
        <f t="shared" si="119"/>
        <v>0</v>
      </c>
      <c r="M304" s="38"/>
    </row>
    <row r="305" spans="2:13" customFormat="1" x14ac:dyDescent="0.3">
      <c r="B305" s="41"/>
      <c r="C305" s="38"/>
      <c r="D305" s="64"/>
      <c r="E305" s="21"/>
      <c r="F305" s="21"/>
      <c r="G305" s="21"/>
      <c r="H305" s="21"/>
      <c r="I305" s="21"/>
      <c r="J305" s="21"/>
      <c r="K305" s="21"/>
      <c r="L305" s="31"/>
      <c r="M305" s="38"/>
    </row>
    <row r="306" spans="2:13" customFormat="1" x14ac:dyDescent="0.3">
      <c r="B306" s="49" t="s">
        <v>49</v>
      </c>
      <c r="C306" s="38"/>
      <c r="D306" s="65">
        <f>AVERAGE(E297:E299)</f>
        <v>2</v>
      </c>
      <c r="E306" s="65"/>
      <c r="F306" s="65">
        <f t="shared" ref="F306:L306" si="120">AVERAGE(G297:G299)</f>
        <v>2</v>
      </c>
      <c r="G306" s="65"/>
      <c r="H306" s="65">
        <f t="shared" si="120"/>
        <v>2</v>
      </c>
      <c r="I306" s="65"/>
      <c r="J306" s="65">
        <f t="shared" si="120"/>
        <v>2</v>
      </c>
      <c r="K306" s="65"/>
      <c r="L306" s="65">
        <f t="shared" si="120"/>
        <v>2</v>
      </c>
      <c r="M306" s="38"/>
    </row>
    <row r="307" spans="2:13" customFormat="1" x14ac:dyDescent="0.3">
      <c r="B307" s="41" t="s">
        <v>50</v>
      </c>
      <c r="C307" s="38"/>
      <c r="D307" s="64">
        <f>MODE(E297:E299)</f>
        <v>2</v>
      </c>
      <c r="E307" s="64"/>
      <c r="F307" s="64">
        <f t="shared" ref="F307:L307" si="121">MODE(G297:G299)</f>
        <v>2</v>
      </c>
      <c r="G307" s="64"/>
      <c r="H307" s="64">
        <f t="shared" si="121"/>
        <v>2</v>
      </c>
      <c r="I307" s="64"/>
      <c r="J307" s="64">
        <f t="shared" si="121"/>
        <v>2</v>
      </c>
      <c r="K307" s="64"/>
      <c r="L307" s="64">
        <f t="shared" si="121"/>
        <v>2</v>
      </c>
      <c r="M307" s="38"/>
    </row>
    <row r="308" spans="2:13" customFormat="1" x14ac:dyDescent="0.3">
      <c r="B308" s="50" t="s">
        <v>51</v>
      </c>
      <c r="C308" s="38"/>
      <c r="D308" s="64">
        <f>MEDIAN(E297:E299)</f>
        <v>2</v>
      </c>
      <c r="E308" s="64"/>
      <c r="F308" s="64">
        <f t="shared" ref="F308:L308" si="122">MEDIAN(G297:G299)</f>
        <v>2</v>
      </c>
      <c r="G308" s="64"/>
      <c r="H308" s="64">
        <f t="shared" si="122"/>
        <v>2</v>
      </c>
      <c r="I308" s="64"/>
      <c r="J308" s="64">
        <f t="shared" si="122"/>
        <v>2</v>
      </c>
      <c r="K308" s="64"/>
      <c r="L308" s="64">
        <f t="shared" si="122"/>
        <v>2</v>
      </c>
      <c r="M308" s="38"/>
    </row>
    <row r="309" spans="2:13" customFormat="1" x14ac:dyDescent="0.3">
      <c r="B309" s="49" t="s">
        <v>52</v>
      </c>
      <c r="C309" s="38"/>
      <c r="D309" s="65">
        <f>_xlfn.STDEV.P(E297:E299)</f>
        <v>0</v>
      </c>
      <c r="E309" s="65"/>
      <c r="F309" s="65">
        <f t="shared" ref="F309:L309" si="123">_xlfn.STDEV.P(G297:G299)</f>
        <v>0</v>
      </c>
      <c r="G309" s="65"/>
      <c r="H309" s="65">
        <f t="shared" si="123"/>
        <v>0</v>
      </c>
      <c r="I309" s="65"/>
      <c r="J309" s="65">
        <f t="shared" si="123"/>
        <v>0</v>
      </c>
      <c r="K309" s="65"/>
      <c r="L309" s="65">
        <f t="shared" si="123"/>
        <v>0</v>
      </c>
      <c r="M309" s="38"/>
    </row>
    <row r="310" spans="2:13" customFormat="1" x14ac:dyDescent="0.3">
      <c r="B310" s="51" t="s">
        <v>53</v>
      </c>
      <c r="C310" s="38"/>
      <c r="D310" s="66">
        <f>D302/D300</f>
        <v>1</v>
      </c>
      <c r="E310" s="66"/>
      <c r="F310" s="66">
        <f t="shared" ref="F310:L310" si="124">F302/F300</f>
        <v>1</v>
      </c>
      <c r="G310" s="66"/>
      <c r="H310" s="66">
        <f t="shared" si="124"/>
        <v>1</v>
      </c>
      <c r="I310" s="66"/>
      <c r="J310" s="66">
        <f t="shared" si="124"/>
        <v>1</v>
      </c>
      <c r="K310" s="66"/>
      <c r="L310" s="66">
        <f t="shared" si="124"/>
        <v>1</v>
      </c>
      <c r="M310" s="38"/>
    </row>
    <row r="311" spans="2:13" customFormat="1" ht="15" thickBot="1" x14ac:dyDescent="0.35">
      <c r="B311" s="52"/>
      <c r="C311" s="70"/>
      <c r="D311" s="71"/>
      <c r="E311" s="71"/>
      <c r="F311" s="71"/>
      <c r="G311" s="71"/>
      <c r="H311" s="71"/>
      <c r="I311" s="71"/>
      <c r="J311" s="71"/>
      <c r="K311" s="71"/>
      <c r="L311" s="72"/>
      <c r="M311" s="70"/>
    </row>
    <row r="312" spans="2:13" customFormat="1" x14ac:dyDescent="0.3">
      <c r="B312" s="21" t="s">
        <v>25</v>
      </c>
      <c r="C312" s="67">
        <v>43213</v>
      </c>
      <c r="D312" s="60" t="s">
        <v>16</v>
      </c>
      <c r="E312" s="60">
        <v>0</v>
      </c>
      <c r="F312" s="60" t="s">
        <v>14</v>
      </c>
      <c r="G312" s="60">
        <v>2</v>
      </c>
      <c r="H312" s="60" t="s">
        <v>14</v>
      </c>
      <c r="I312" s="60">
        <v>2</v>
      </c>
      <c r="J312" s="60" t="s">
        <v>14</v>
      </c>
      <c r="K312" s="60">
        <v>2</v>
      </c>
      <c r="L312" s="68" t="s">
        <v>14</v>
      </c>
      <c r="M312" s="69">
        <v>2</v>
      </c>
    </row>
    <row r="313" spans="2:13" customFormat="1" x14ac:dyDescent="0.3">
      <c r="B313" s="21" t="s">
        <v>25</v>
      </c>
      <c r="C313" s="25">
        <v>43213</v>
      </c>
      <c r="D313" s="21" t="s">
        <v>15</v>
      </c>
      <c r="E313" s="21">
        <v>1</v>
      </c>
      <c r="F313" s="21" t="s">
        <v>15</v>
      </c>
      <c r="G313" s="21">
        <v>1</v>
      </c>
      <c r="H313" s="21" t="s">
        <v>14</v>
      </c>
      <c r="I313" s="21">
        <v>2</v>
      </c>
      <c r="J313" s="21" t="s">
        <v>14</v>
      </c>
      <c r="K313" s="21">
        <v>2</v>
      </c>
      <c r="L313" s="31" t="s">
        <v>14</v>
      </c>
      <c r="M313" s="38">
        <v>2</v>
      </c>
    </row>
    <row r="314" spans="2:13" customFormat="1" x14ac:dyDescent="0.3">
      <c r="B314" s="21" t="s">
        <v>25</v>
      </c>
      <c r="C314" s="25">
        <v>43213</v>
      </c>
      <c r="D314" s="21" t="s">
        <v>14</v>
      </c>
      <c r="E314" s="21">
        <v>2</v>
      </c>
      <c r="F314" s="21" t="s">
        <v>16</v>
      </c>
      <c r="G314" s="21">
        <v>0</v>
      </c>
      <c r="H314" s="21" t="s">
        <v>14</v>
      </c>
      <c r="I314" s="21">
        <v>2</v>
      </c>
      <c r="J314" s="21" t="s">
        <v>14</v>
      </c>
      <c r="K314" s="21">
        <v>2</v>
      </c>
      <c r="L314" s="31" t="s">
        <v>14</v>
      </c>
      <c r="M314" s="38">
        <v>2</v>
      </c>
    </row>
    <row r="315" spans="2:13" customFormat="1" x14ac:dyDescent="0.3">
      <c r="B315" s="41" t="s">
        <v>44</v>
      </c>
      <c r="C315" s="38"/>
      <c r="D315" s="64">
        <f>COUNT(E312:E314)</f>
        <v>3</v>
      </c>
      <c r="E315" s="64"/>
      <c r="F315" s="64">
        <f t="shared" ref="F315:L315" si="125">COUNT(G312:G314)</f>
        <v>3</v>
      </c>
      <c r="G315" s="64"/>
      <c r="H315" s="64">
        <f t="shared" si="125"/>
        <v>3</v>
      </c>
      <c r="I315" s="64"/>
      <c r="J315" s="64">
        <f t="shared" si="125"/>
        <v>3</v>
      </c>
      <c r="K315" s="64"/>
      <c r="L315" s="64">
        <f t="shared" si="125"/>
        <v>3</v>
      </c>
      <c r="M315" s="38"/>
    </row>
    <row r="316" spans="2:13" customFormat="1" x14ac:dyDescent="0.3">
      <c r="B316" s="41" t="s">
        <v>45</v>
      </c>
      <c r="C316" s="38"/>
      <c r="D316" s="64"/>
      <c r="E316" s="21"/>
      <c r="F316" s="21"/>
      <c r="G316" s="21"/>
      <c r="H316" s="21"/>
      <c r="I316" s="21"/>
      <c r="J316" s="21"/>
      <c r="K316" s="21"/>
      <c r="L316" s="31"/>
      <c r="M316" s="38"/>
    </row>
    <row r="317" spans="2:13" customFormat="1" x14ac:dyDescent="0.3">
      <c r="B317" s="41" t="s">
        <v>46</v>
      </c>
      <c r="C317" s="38"/>
      <c r="D317" s="64">
        <f>COUNTIF(E312:E314,"2")</f>
        <v>1</v>
      </c>
      <c r="E317" s="64"/>
      <c r="F317" s="64">
        <f t="shared" ref="F317:L317" si="126">COUNTIF(G312:G314,"2")</f>
        <v>1</v>
      </c>
      <c r="G317" s="64"/>
      <c r="H317" s="64">
        <f t="shared" si="126"/>
        <v>3</v>
      </c>
      <c r="I317" s="64"/>
      <c r="J317" s="64">
        <f t="shared" si="126"/>
        <v>3</v>
      </c>
      <c r="K317" s="64"/>
      <c r="L317" s="64">
        <f t="shared" si="126"/>
        <v>3</v>
      </c>
      <c r="M317" s="38"/>
    </row>
    <row r="318" spans="2:13" customFormat="1" x14ac:dyDescent="0.3">
      <c r="B318" s="41" t="s">
        <v>47</v>
      </c>
      <c r="C318" s="38"/>
      <c r="D318" s="64">
        <f>COUNTIF(E312:E314,"1")</f>
        <v>1</v>
      </c>
      <c r="E318" s="64"/>
      <c r="F318" s="64">
        <f t="shared" ref="F318:L318" si="127">COUNTIF(G312:G314,"1")</f>
        <v>1</v>
      </c>
      <c r="G318" s="64"/>
      <c r="H318" s="64">
        <f t="shared" si="127"/>
        <v>0</v>
      </c>
      <c r="I318" s="64"/>
      <c r="J318" s="64">
        <f t="shared" si="127"/>
        <v>0</v>
      </c>
      <c r="K318" s="64"/>
      <c r="L318" s="64">
        <f t="shared" si="127"/>
        <v>0</v>
      </c>
      <c r="M318" s="38"/>
    </row>
    <row r="319" spans="2:13" customFormat="1" x14ac:dyDescent="0.3">
      <c r="B319" s="41" t="s">
        <v>48</v>
      </c>
      <c r="C319" s="38"/>
      <c r="D319" s="64">
        <f>COUNTIF(E312:E314,"0")</f>
        <v>1</v>
      </c>
      <c r="E319" s="64"/>
      <c r="F319" s="64">
        <f t="shared" ref="F319:L319" si="128">COUNTIF(G312:G314,"0")</f>
        <v>1</v>
      </c>
      <c r="G319" s="64"/>
      <c r="H319" s="64">
        <f t="shared" si="128"/>
        <v>0</v>
      </c>
      <c r="I319" s="64"/>
      <c r="J319" s="64">
        <f t="shared" si="128"/>
        <v>0</v>
      </c>
      <c r="K319" s="64"/>
      <c r="L319" s="64">
        <f t="shared" si="128"/>
        <v>0</v>
      </c>
      <c r="M319" s="38"/>
    </row>
    <row r="320" spans="2:13" customFormat="1" x14ac:dyDescent="0.3">
      <c r="B320" s="41"/>
      <c r="C320" s="38"/>
      <c r="D320" s="64"/>
      <c r="E320" s="21"/>
      <c r="F320" s="21"/>
      <c r="G320" s="21"/>
      <c r="H320" s="21"/>
      <c r="I320" s="21"/>
      <c r="J320" s="21"/>
      <c r="K320" s="21"/>
      <c r="L320" s="31"/>
      <c r="M320" s="38"/>
    </row>
    <row r="321" spans="2:13" customFormat="1" x14ac:dyDescent="0.3">
      <c r="B321" s="49" t="s">
        <v>49</v>
      </c>
      <c r="C321" s="38"/>
      <c r="D321" s="65">
        <f>AVERAGE(E312:E314)</f>
        <v>1</v>
      </c>
      <c r="E321" s="65"/>
      <c r="F321" s="65">
        <f t="shared" ref="F321:L321" si="129">AVERAGE(G312:G314)</f>
        <v>1</v>
      </c>
      <c r="G321" s="65"/>
      <c r="H321" s="65">
        <f t="shared" si="129"/>
        <v>2</v>
      </c>
      <c r="I321" s="65"/>
      <c r="J321" s="65">
        <f t="shared" si="129"/>
        <v>2</v>
      </c>
      <c r="K321" s="65"/>
      <c r="L321" s="65">
        <f t="shared" si="129"/>
        <v>2</v>
      </c>
      <c r="M321" s="38"/>
    </row>
    <row r="322" spans="2:13" customFormat="1" x14ac:dyDescent="0.3">
      <c r="B322" s="41" t="s">
        <v>50</v>
      </c>
      <c r="C322" s="38"/>
      <c r="D322" s="64" t="e">
        <f>MODE(E312:E314)</f>
        <v>#N/A</v>
      </c>
      <c r="E322" s="64"/>
      <c r="F322" s="64" t="e">
        <f t="shared" ref="F322:L322" si="130">MODE(G312:G314)</f>
        <v>#N/A</v>
      </c>
      <c r="G322" s="64"/>
      <c r="H322" s="64">
        <f t="shared" si="130"/>
        <v>2</v>
      </c>
      <c r="I322" s="64"/>
      <c r="J322" s="64">
        <f t="shared" si="130"/>
        <v>2</v>
      </c>
      <c r="K322" s="64"/>
      <c r="L322" s="64">
        <f t="shared" si="130"/>
        <v>2</v>
      </c>
      <c r="M322" s="38"/>
    </row>
    <row r="323" spans="2:13" customFormat="1" x14ac:dyDescent="0.3">
      <c r="B323" s="50" t="s">
        <v>51</v>
      </c>
      <c r="C323" s="38"/>
      <c r="D323" s="64">
        <f>MEDIAN(E312:E314)</f>
        <v>1</v>
      </c>
      <c r="E323" s="64"/>
      <c r="F323" s="64">
        <f t="shared" ref="F323:L323" si="131">MEDIAN(G312:G314)</f>
        <v>1</v>
      </c>
      <c r="G323" s="64"/>
      <c r="H323" s="64">
        <f t="shared" si="131"/>
        <v>2</v>
      </c>
      <c r="I323" s="64"/>
      <c r="J323" s="64">
        <f t="shared" si="131"/>
        <v>2</v>
      </c>
      <c r="K323" s="64"/>
      <c r="L323" s="64">
        <f t="shared" si="131"/>
        <v>2</v>
      </c>
      <c r="M323" s="38"/>
    </row>
    <row r="324" spans="2:13" customFormat="1" x14ac:dyDescent="0.3">
      <c r="B324" s="49" t="s">
        <v>52</v>
      </c>
      <c r="C324" s="38"/>
      <c r="D324" s="65">
        <f>_xlfn.STDEV.P(E312:E314)</f>
        <v>0.81649658092772603</v>
      </c>
      <c r="E324" s="65"/>
      <c r="F324" s="65">
        <f t="shared" ref="F324:L324" si="132">_xlfn.STDEV.P(G312:G314)</f>
        <v>0.81649658092772603</v>
      </c>
      <c r="G324" s="65"/>
      <c r="H324" s="65">
        <f t="shared" si="132"/>
        <v>0</v>
      </c>
      <c r="I324" s="65"/>
      <c r="J324" s="65">
        <f t="shared" si="132"/>
        <v>0</v>
      </c>
      <c r="K324" s="65"/>
      <c r="L324" s="65">
        <f t="shared" si="132"/>
        <v>0</v>
      </c>
      <c r="M324" s="38"/>
    </row>
    <row r="325" spans="2:13" customFormat="1" x14ac:dyDescent="0.3">
      <c r="B325" s="51" t="s">
        <v>53</v>
      </c>
      <c r="C325" s="38"/>
      <c r="D325" s="66">
        <f>D317/D315</f>
        <v>0.33333333333333331</v>
      </c>
      <c r="E325" s="66"/>
      <c r="F325" s="66">
        <f t="shared" ref="F325:L325" si="133">F317/F315</f>
        <v>0.33333333333333331</v>
      </c>
      <c r="G325" s="66"/>
      <c r="H325" s="66">
        <f t="shared" si="133"/>
        <v>1</v>
      </c>
      <c r="I325" s="66"/>
      <c r="J325" s="66">
        <f t="shared" si="133"/>
        <v>1</v>
      </c>
      <c r="K325" s="66"/>
      <c r="L325" s="66">
        <f t="shared" si="133"/>
        <v>1</v>
      </c>
      <c r="M325" s="38"/>
    </row>
    <row r="326" spans="2:13" customFormat="1" ht="15" thickBot="1" x14ac:dyDescent="0.35">
      <c r="B326" s="52"/>
      <c r="C326" s="52"/>
      <c r="D326" s="52"/>
      <c r="E326" s="52"/>
      <c r="F326" s="52"/>
      <c r="G326" s="52"/>
      <c r="H326" s="52"/>
      <c r="I326" s="52"/>
      <c r="J326" s="52"/>
      <c r="K326" s="52"/>
      <c r="L326" s="52"/>
      <c r="M326" s="52"/>
    </row>
    <row r="327" spans="2:13" customFormat="1" x14ac:dyDescent="0.3">
      <c r="B327" s="21" t="s">
        <v>26</v>
      </c>
      <c r="C327" s="25">
        <v>43213</v>
      </c>
      <c r="D327" s="21" t="s">
        <v>14</v>
      </c>
      <c r="E327" s="21">
        <v>2</v>
      </c>
      <c r="F327" s="21" t="s">
        <v>14</v>
      </c>
      <c r="G327" s="21">
        <v>2</v>
      </c>
      <c r="H327" s="21" t="s">
        <v>14</v>
      </c>
      <c r="I327" s="21">
        <v>2</v>
      </c>
      <c r="J327" s="21" t="s">
        <v>14</v>
      </c>
      <c r="K327" s="21">
        <v>2</v>
      </c>
      <c r="L327" s="31" t="s">
        <v>14</v>
      </c>
      <c r="M327" s="38">
        <v>2</v>
      </c>
    </row>
    <row r="328" spans="2:13" customFormat="1" x14ac:dyDescent="0.3">
      <c r="B328" s="21" t="s">
        <v>26</v>
      </c>
      <c r="C328" s="25">
        <v>43213</v>
      </c>
      <c r="D328" s="21" t="s">
        <v>14</v>
      </c>
      <c r="E328" s="21">
        <v>2</v>
      </c>
      <c r="F328" s="21" t="s">
        <v>14</v>
      </c>
      <c r="G328" s="21">
        <v>2</v>
      </c>
      <c r="H328" s="21" t="s">
        <v>14</v>
      </c>
      <c r="I328" s="21">
        <v>2</v>
      </c>
      <c r="J328" s="21" t="s">
        <v>14</v>
      </c>
      <c r="K328" s="21">
        <v>2</v>
      </c>
      <c r="L328" s="31" t="s">
        <v>14</v>
      </c>
      <c r="M328" s="38">
        <v>2</v>
      </c>
    </row>
    <row r="329" spans="2:13" customFormat="1" x14ac:dyDescent="0.3">
      <c r="B329" s="21" t="s">
        <v>26</v>
      </c>
      <c r="C329" s="25">
        <v>43213</v>
      </c>
      <c r="D329" s="21" t="s">
        <v>14</v>
      </c>
      <c r="E329" s="21">
        <v>2</v>
      </c>
      <c r="F329" s="21" t="s">
        <v>14</v>
      </c>
      <c r="G329" s="21">
        <v>2</v>
      </c>
      <c r="H329" s="21" t="s">
        <v>14</v>
      </c>
      <c r="I329" s="21">
        <v>2</v>
      </c>
      <c r="J329" s="21" t="s">
        <v>14</v>
      </c>
      <c r="K329" s="21">
        <v>2</v>
      </c>
      <c r="L329" s="31" t="s">
        <v>14</v>
      </c>
      <c r="M329" s="38">
        <v>2</v>
      </c>
    </row>
    <row r="330" spans="2:13" customFormat="1" x14ac:dyDescent="0.3">
      <c r="B330" s="21" t="s">
        <v>26</v>
      </c>
      <c r="C330" s="25">
        <v>43213</v>
      </c>
      <c r="D330" s="21" t="s">
        <v>14</v>
      </c>
      <c r="E330" s="21">
        <v>2</v>
      </c>
      <c r="F330" s="21" t="s">
        <v>14</v>
      </c>
      <c r="G330" s="21">
        <v>2</v>
      </c>
      <c r="H330" s="21" t="s">
        <v>14</v>
      </c>
      <c r="I330" s="21">
        <v>2</v>
      </c>
      <c r="J330" s="21" t="s">
        <v>14</v>
      </c>
      <c r="K330" s="21">
        <v>2</v>
      </c>
      <c r="L330" s="31" t="s">
        <v>14</v>
      </c>
      <c r="M330" s="38">
        <v>2</v>
      </c>
    </row>
    <row r="331" spans="2:13" customFormat="1" x14ac:dyDescent="0.3">
      <c r="B331" s="41" t="s">
        <v>44</v>
      </c>
      <c r="C331" s="38"/>
      <c r="D331" s="64">
        <f>COUNT(E327:E330)</f>
        <v>4</v>
      </c>
      <c r="E331" s="64"/>
      <c r="F331" s="64">
        <f t="shared" ref="F331:L331" si="134">COUNT(G327:G330)</f>
        <v>4</v>
      </c>
      <c r="G331" s="64"/>
      <c r="H331" s="64">
        <f t="shared" si="134"/>
        <v>4</v>
      </c>
      <c r="I331" s="64"/>
      <c r="J331" s="64">
        <f t="shared" si="134"/>
        <v>4</v>
      </c>
      <c r="K331" s="64"/>
      <c r="L331" s="64">
        <f t="shared" si="134"/>
        <v>4</v>
      </c>
      <c r="M331" s="38"/>
    </row>
    <row r="332" spans="2:13" customFormat="1" x14ac:dyDescent="0.3">
      <c r="B332" s="41" t="s">
        <v>45</v>
      </c>
      <c r="C332" s="38"/>
      <c r="D332" s="64"/>
      <c r="E332" s="21"/>
      <c r="F332" s="21"/>
      <c r="G332" s="21"/>
      <c r="H332" s="21"/>
      <c r="I332" s="21"/>
      <c r="J332" s="21"/>
      <c r="K332" s="21"/>
      <c r="L332" s="31"/>
      <c r="M332" s="38"/>
    </row>
    <row r="333" spans="2:13" customFormat="1" x14ac:dyDescent="0.3">
      <c r="B333" s="41" t="s">
        <v>46</v>
      </c>
      <c r="C333" s="38"/>
      <c r="D333" s="64">
        <f>COUNTIF(E327:E330,"2")</f>
        <v>4</v>
      </c>
      <c r="E333" s="64"/>
      <c r="F333" s="64">
        <f t="shared" ref="F333:L333" si="135">COUNTIF(G327:G330,"2")</f>
        <v>4</v>
      </c>
      <c r="G333" s="64"/>
      <c r="H333" s="64">
        <f t="shared" si="135"/>
        <v>4</v>
      </c>
      <c r="I333" s="64"/>
      <c r="J333" s="64">
        <f t="shared" si="135"/>
        <v>4</v>
      </c>
      <c r="K333" s="64"/>
      <c r="L333" s="64">
        <f t="shared" si="135"/>
        <v>4</v>
      </c>
      <c r="M333" s="38"/>
    </row>
    <row r="334" spans="2:13" customFormat="1" x14ac:dyDescent="0.3">
      <c r="B334" s="41" t="s">
        <v>47</v>
      </c>
      <c r="C334" s="38"/>
      <c r="D334" s="64">
        <f>COUNTIF(E327:E330,"1")</f>
        <v>0</v>
      </c>
      <c r="E334" s="64"/>
      <c r="F334" s="64">
        <f t="shared" ref="F334:L334" si="136">COUNTIF(G327:G330,"1")</f>
        <v>0</v>
      </c>
      <c r="G334" s="64"/>
      <c r="H334" s="64">
        <f t="shared" si="136"/>
        <v>0</v>
      </c>
      <c r="I334" s="64"/>
      <c r="J334" s="64">
        <f t="shared" si="136"/>
        <v>0</v>
      </c>
      <c r="K334" s="64"/>
      <c r="L334" s="64">
        <f t="shared" si="136"/>
        <v>0</v>
      </c>
      <c r="M334" s="38"/>
    </row>
    <row r="335" spans="2:13" customFormat="1" x14ac:dyDescent="0.3">
      <c r="B335" s="41" t="s">
        <v>48</v>
      </c>
      <c r="C335" s="38"/>
      <c r="D335" s="64">
        <f>COUNTIF(E327:E330,"0")</f>
        <v>0</v>
      </c>
      <c r="E335" s="64"/>
      <c r="F335" s="64">
        <f t="shared" ref="F335:L335" si="137">COUNTIF(G327:G330,"0")</f>
        <v>0</v>
      </c>
      <c r="G335" s="64"/>
      <c r="H335" s="64">
        <f t="shared" si="137"/>
        <v>0</v>
      </c>
      <c r="I335" s="64"/>
      <c r="J335" s="64">
        <f t="shared" si="137"/>
        <v>0</v>
      </c>
      <c r="K335" s="64"/>
      <c r="L335" s="64">
        <f t="shared" si="137"/>
        <v>0</v>
      </c>
      <c r="M335" s="38"/>
    </row>
    <row r="336" spans="2:13" customFormat="1" x14ac:dyDescent="0.3">
      <c r="B336" s="41"/>
      <c r="C336" s="38"/>
      <c r="D336" s="64"/>
      <c r="E336" s="21"/>
      <c r="F336" s="21"/>
      <c r="G336" s="21"/>
      <c r="H336" s="21"/>
      <c r="I336" s="21"/>
      <c r="J336" s="21"/>
      <c r="K336" s="21"/>
      <c r="L336" s="31"/>
      <c r="M336" s="38"/>
    </row>
    <row r="337" spans="2:13" customFormat="1" x14ac:dyDescent="0.3">
      <c r="B337" s="49" t="s">
        <v>49</v>
      </c>
      <c r="C337" s="38"/>
      <c r="D337" s="65">
        <f>AVERAGE(E327:E330)</f>
        <v>2</v>
      </c>
      <c r="E337" s="65"/>
      <c r="F337" s="65">
        <f t="shared" ref="F337:L337" si="138">AVERAGE(G327:G330)</f>
        <v>2</v>
      </c>
      <c r="G337" s="65"/>
      <c r="H337" s="65">
        <f t="shared" si="138"/>
        <v>2</v>
      </c>
      <c r="I337" s="65"/>
      <c r="J337" s="65">
        <f t="shared" si="138"/>
        <v>2</v>
      </c>
      <c r="K337" s="65"/>
      <c r="L337" s="65">
        <f t="shared" si="138"/>
        <v>2</v>
      </c>
      <c r="M337" s="38"/>
    </row>
    <row r="338" spans="2:13" customFormat="1" x14ac:dyDescent="0.3">
      <c r="B338" s="41" t="s">
        <v>50</v>
      </c>
      <c r="C338" s="38"/>
      <c r="D338" s="64">
        <f>MODE(E327:E330)</f>
        <v>2</v>
      </c>
      <c r="E338" s="64"/>
      <c r="F338" s="64">
        <f t="shared" ref="F338:L338" si="139">MODE(G327:G330)</f>
        <v>2</v>
      </c>
      <c r="G338" s="64"/>
      <c r="H338" s="64">
        <f t="shared" si="139"/>
        <v>2</v>
      </c>
      <c r="I338" s="64"/>
      <c r="J338" s="64">
        <f t="shared" si="139"/>
        <v>2</v>
      </c>
      <c r="K338" s="64"/>
      <c r="L338" s="64">
        <f t="shared" si="139"/>
        <v>2</v>
      </c>
      <c r="M338" s="38"/>
    </row>
    <row r="339" spans="2:13" customFormat="1" x14ac:dyDescent="0.3">
      <c r="B339" s="50" t="s">
        <v>51</v>
      </c>
      <c r="C339" s="38"/>
      <c r="D339" s="64">
        <f>MEDIAN(E327:E330)</f>
        <v>2</v>
      </c>
      <c r="E339" s="64"/>
      <c r="F339" s="64">
        <f t="shared" ref="F339:L339" si="140">MEDIAN(G327:G330)</f>
        <v>2</v>
      </c>
      <c r="G339" s="64"/>
      <c r="H339" s="64">
        <f t="shared" si="140"/>
        <v>2</v>
      </c>
      <c r="I339" s="64"/>
      <c r="J339" s="64">
        <f t="shared" si="140"/>
        <v>2</v>
      </c>
      <c r="K339" s="64"/>
      <c r="L339" s="64">
        <f t="shared" si="140"/>
        <v>2</v>
      </c>
      <c r="M339" s="38"/>
    </row>
    <row r="340" spans="2:13" customFormat="1" x14ac:dyDescent="0.3">
      <c r="B340" s="49" t="s">
        <v>52</v>
      </c>
      <c r="C340" s="38"/>
      <c r="D340" s="65">
        <f>_xlfn.STDEV.P(E327:E330)</f>
        <v>0</v>
      </c>
      <c r="E340" s="65"/>
      <c r="F340" s="65">
        <f t="shared" ref="F340:L340" si="141">_xlfn.STDEV.P(G327:G330)</f>
        <v>0</v>
      </c>
      <c r="G340" s="65"/>
      <c r="H340" s="65">
        <f t="shared" si="141"/>
        <v>0</v>
      </c>
      <c r="I340" s="65"/>
      <c r="J340" s="65">
        <f t="shared" si="141"/>
        <v>0</v>
      </c>
      <c r="K340" s="65"/>
      <c r="L340" s="65">
        <f t="shared" si="141"/>
        <v>0</v>
      </c>
      <c r="M340" s="38"/>
    </row>
    <row r="341" spans="2:13" customFormat="1" x14ac:dyDescent="0.3">
      <c r="B341" s="51" t="s">
        <v>53</v>
      </c>
      <c r="C341" s="38"/>
      <c r="D341" s="66">
        <f>D333/D331</f>
        <v>1</v>
      </c>
      <c r="E341" s="66"/>
      <c r="F341" s="66">
        <f t="shared" ref="F341:L341" si="142">F333/F331</f>
        <v>1</v>
      </c>
      <c r="G341" s="66"/>
      <c r="H341" s="66">
        <f t="shared" si="142"/>
        <v>1</v>
      </c>
      <c r="I341" s="66"/>
      <c r="J341" s="66">
        <f t="shared" si="142"/>
        <v>1</v>
      </c>
      <c r="K341" s="66"/>
      <c r="L341" s="66">
        <f t="shared" si="142"/>
        <v>1</v>
      </c>
      <c r="M341" s="38"/>
    </row>
    <row r="342" spans="2:13" customFormat="1" ht="15" thickBot="1" x14ac:dyDescent="0.35">
      <c r="B342" s="52"/>
      <c r="C342" s="70"/>
      <c r="D342" s="71"/>
      <c r="E342" s="71"/>
      <c r="F342" s="71"/>
      <c r="G342" s="71"/>
      <c r="H342" s="71"/>
      <c r="I342" s="71"/>
      <c r="J342" s="71"/>
      <c r="K342" s="71"/>
      <c r="L342" s="72"/>
      <c r="M342" s="70"/>
    </row>
    <row r="343" spans="2:13" customFormat="1" x14ac:dyDescent="0.3">
      <c r="B343" s="21" t="s">
        <v>27</v>
      </c>
      <c r="C343" s="67">
        <v>43213</v>
      </c>
      <c r="D343" s="60" t="s">
        <v>14</v>
      </c>
      <c r="E343" s="60">
        <v>2</v>
      </c>
      <c r="F343" s="60" t="s">
        <v>14</v>
      </c>
      <c r="G343" s="60">
        <v>2</v>
      </c>
      <c r="H343" s="60" t="s">
        <v>14</v>
      </c>
      <c r="I343" s="60">
        <v>2</v>
      </c>
      <c r="J343" s="60" t="s">
        <v>14</v>
      </c>
      <c r="K343" s="60">
        <v>2</v>
      </c>
      <c r="L343" s="68" t="s">
        <v>14</v>
      </c>
      <c r="M343" s="69">
        <v>2</v>
      </c>
    </row>
    <row r="344" spans="2:13" customFormat="1" x14ac:dyDescent="0.3">
      <c r="B344" s="21" t="s">
        <v>27</v>
      </c>
      <c r="C344" s="25">
        <v>43213</v>
      </c>
      <c r="D344" s="21" t="s">
        <v>14</v>
      </c>
      <c r="E344" s="21">
        <v>2</v>
      </c>
      <c r="F344" s="21" t="s">
        <v>14</v>
      </c>
      <c r="G344" s="21">
        <v>2</v>
      </c>
      <c r="H344" s="21" t="s">
        <v>14</v>
      </c>
      <c r="I344" s="21">
        <v>2</v>
      </c>
      <c r="J344" s="21" t="s">
        <v>14</v>
      </c>
      <c r="K344" s="21">
        <v>2</v>
      </c>
      <c r="L344" s="31" t="s">
        <v>14</v>
      </c>
      <c r="M344" s="38">
        <v>2</v>
      </c>
    </row>
    <row r="345" spans="2:13" customFormat="1" x14ac:dyDescent="0.3">
      <c r="B345" s="46" t="s">
        <v>27</v>
      </c>
      <c r="C345" s="25">
        <v>43213</v>
      </c>
      <c r="D345" s="21" t="s">
        <v>14</v>
      </c>
      <c r="E345" s="21">
        <v>2</v>
      </c>
      <c r="F345" s="21" t="s">
        <v>14</v>
      </c>
      <c r="G345" s="21">
        <v>2</v>
      </c>
      <c r="H345" s="21" t="s">
        <v>14</v>
      </c>
      <c r="I345" s="21">
        <v>2</v>
      </c>
      <c r="J345" s="21" t="s">
        <v>14</v>
      </c>
      <c r="K345" s="21">
        <v>2</v>
      </c>
      <c r="L345" s="31" t="s">
        <v>16</v>
      </c>
      <c r="M345" s="38">
        <v>0</v>
      </c>
    </row>
    <row r="346" spans="2:13" customFormat="1" x14ac:dyDescent="0.3">
      <c r="B346" s="41" t="s">
        <v>44</v>
      </c>
      <c r="C346" s="38"/>
      <c r="D346" s="77">
        <f>COUNT(E343:E345)</f>
        <v>3</v>
      </c>
      <c r="E346" s="77"/>
      <c r="F346" s="77">
        <f t="shared" ref="F346:L346" si="143">COUNT(G343:G345)</f>
        <v>3</v>
      </c>
      <c r="G346" s="77"/>
      <c r="H346" s="77">
        <f t="shared" si="143"/>
        <v>3</v>
      </c>
      <c r="I346" s="77"/>
      <c r="J346" s="77">
        <f t="shared" si="143"/>
        <v>3</v>
      </c>
      <c r="K346" s="77"/>
      <c r="L346" s="77">
        <f t="shared" si="143"/>
        <v>3</v>
      </c>
      <c r="M346" s="38"/>
    </row>
    <row r="347" spans="2:13" customFormat="1" x14ac:dyDescent="0.3">
      <c r="B347" s="41" t="s">
        <v>45</v>
      </c>
      <c r="C347" s="38"/>
      <c r="D347" s="77"/>
      <c r="E347" s="58"/>
      <c r="F347" s="58"/>
      <c r="G347" s="58"/>
      <c r="H347" s="58"/>
      <c r="I347" s="58"/>
      <c r="J347" s="58"/>
      <c r="K347" s="58"/>
      <c r="L347" s="59"/>
      <c r="M347" s="38"/>
    </row>
    <row r="348" spans="2:13" customFormat="1" x14ac:dyDescent="0.3">
      <c r="B348" s="41" t="s">
        <v>46</v>
      </c>
      <c r="C348" s="38"/>
      <c r="D348" s="77">
        <f>COUNTIF(E343:E345,"2")</f>
        <v>3</v>
      </c>
      <c r="E348" s="77"/>
      <c r="F348" s="77">
        <f t="shared" ref="F348:L348" si="144">COUNTIF(G343:G345,"2")</f>
        <v>3</v>
      </c>
      <c r="G348" s="77"/>
      <c r="H348" s="77">
        <f t="shared" si="144"/>
        <v>3</v>
      </c>
      <c r="I348" s="77"/>
      <c r="J348" s="77">
        <f t="shared" si="144"/>
        <v>3</v>
      </c>
      <c r="K348" s="77"/>
      <c r="L348" s="77">
        <f t="shared" si="144"/>
        <v>2</v>
      </c>
      <c r="M348" s="38"/>
    </row>
    <row r="349" spans="2:13" customFormat="1" x14ac:dyDescent="0.3">
      <c r="B349" s="41" t="s">
        <v>47</v>
      </c>
      <c r="C349" s="38"/>
      <c r="D349" s="77">
        <f>COUNTIF(E343:E345,"1")</f>
        <v>0</v>
      </c>
      <c r="E349" s="77"/>
      <c r="F349" s="77">
        <f t="shared" ref="F349:L349" si="145">COUNTIF(G343:G345,"1")</f>
        <v>0</v>
      </c>
      <c r="G349" s="77"/>
      <c r="H349" s="77">
        <f t="shared" si="145"/>
        <v>0</v>
      </c>
      <c r="I349" s="77"/>
      <c r="J349" s="77">
        <f t="shared" si="145"/>
        <v>0</v>
      </c>
      <c r="K349" s="77"/>
      <c r="L349" s="77">
        <f t="shared" si="145"/>
        <v>0</v>
      </c>
      <c r="M349" s="38"/>
    </row>
    <row r="350" spans="2:13" customFormat="1" x14ac:dyDescent="0.3">
      <c r="B350" s="41" t="s">
        <v>48</v>
      </c>
      <c r="C350" s="38"/>
      <c r="D350" s="77">
        <f>COUNTIF(E343:E345,"0")</f>
        <v>0</v>
      </c>
      <c r="E350" s="77"/>
      <c r="F350" s="77">
        <f t="shared" ref="F350:L350" si="146">COUNTIF(G343:G345,"0")</f>
        <v>0</v>
      </c>
      <c r="G350" s="77"/>
      <c r="H350" s="77">
        <f t="shared" si="146"/>
        <v>0</v>
      </c>
      <c r="I350" s="77"/>
      <c r="J350" s="77">
        <f t="shared" si="146"/>
        <v>0</v>
      </c>
      <c r="K350" s="77"/>
      <c r="L350" s="77">
        <f t="shared" si="146"/>
        <v>1</v>
      </c>
      <c r="M350" s="38"/>
    </row>
    <row r="351" spans="2:13" customFormat="1" x14ac:dyDescent="0.3">
      <c r="B351" s="41"/>
      <c r="C351" s="38"/>
      <c r="D351" s="77"/>
      <c r="E351" s="58"/>
      <c r="F351" s="58"/>
      <c r="G351" s="58"/>
      <c r="H351" s="58"/>
      <c r="I351" s="58"/>
      <c r="J351" s="58"/>
      <c r="K351" s="58"/>
      <c r="L351" s="59"/>
      <c r="M351" s="38"/>
    </row>
    <row r="352" spans="2:13" customFormat="1" x14ac:dyDescent="0.3">
      <c r="B352" s="49" t="s">
        <v>49</v>
      </c>
      <c r="C352" s="38"/>
      <c r="D352" s="79">
        <f>AVERAGE(E343:E345)</f>
        <v>2</v>
      </c>
      <c r="E352" s="79"/>
      <c r="F352" s="79">
        <f t="shared" ref="F352:L352" si="147">AVERAGE(G343:G345)</f>
        <v>2</v>
      </c>
      <c r="G352" s="79"/>
      <c r="H352" s="79">
        <f t="shared" si="147"/>
        <v>2</v>
      </c>
      <c r="I352" s="79"/>
      <c r="J352" s="79">
        <f t="shared" si="147"/>
        <v>2</v>
      </c>
      <c r="K352" s="79"/>
      <c r="L352" s="79">
        <f t="shared" si="147"/>
        <v>1.3333333333333333</v>
      </c>
      <c r="M352" s="38"/>
    </row>
    <row r="353" spans="1:14" customFormat="1" x14ac:dyDescent="0.3">
      <c r="B353" s="41" t="s">
        <v>50</v>
      </c>
      <c r="C353" s="38"/>
      <c r="D353" s="77">
        <f>MODE(E343:E345)</f>
        <v>2</v>
      </c>
      <c r="E353" s="77"/>
      <c r="F353" s="77">
        <f t="shared" ref="F353:L353" si="148">MODE(G343:G345)</f>
        <v>2</v>
      </c>
      <c r="G353" s="77"/>
      <c r="H353" s="77">
        <f t="shared" si="148"/>
        <v>2</v>
      </c>
      <c r="I353" s="77"/>
      <c r="J353" s="77">
        <f t="shared" si="148"/>
        <v>2</v>
      </c>
      <c r="K353" s="77"/>
      <c r="L353" s="77">
        <f t="shared" si="148"/>
        <v>2</v>
      </c>
      <c r="M353" s="38"/>
    </row>
    <row r="354" spans="1:14" customFormat="1" x14ac:dyDescent="0.3">
      <c r="B354" s="50" t="s">
        <v>51</v>
      </c>
      <c r="C354" s="38"/>
      <c r="D354" s="77">
        <f>MEDIAN(E343:E345)</f>
        <v>2</v>
      </c>
      <c r="E354" s="77"/>
      <c r="F354" s="77">
        <f t="shared" ref="F354:L354" si="149">MEDIAN(G343:G345)</f>
        <v>2</v>
      </c>
      <c r="G354" s="77"/>
      <c r="H354" s="77">
        <f t="shared" si="149"/>
        <v>2</v>
      </c>
      <c r="I354" s="77"/>
      <c r="J354" s="77">
        <f t="shared" si="149"/>
        <v>2</v>
      </c>
      <c r="K354" s="77"/>
      <c r="L354" s="77">
        <f t="shared" si="149"/>
        <v>2</v>
      </c>
      <c r="M354" s="38"/>
    </row>
    <row r="355" spans="1:14" customFormat="1" x14ac:dyDescent="0.3">
      <c r="B355" s="49" t="s">
        <v>52</v>
      </c>
      <c r="C355" s="38"/>
      <c r="D355" s="79">
        <f>_xlfn.STDEV.P(E343:E345)</f>
        <v>0</v>
      </c>
      <c r="E355" s="79"/>
      <c r="F355" s="79">
        <f t="shared" ref="F355:L355" si="150">_xlfn.STDEV.P(G343:G345)</f>
        <v>0</v>
      </c>
      <c r="G355" s="79"/>
      <c r="H355" s="79">
        <f t="shared" si="150"/>
        <v>0</v>
      </c>
      <c r="I355" s="79"/>
      <c r="J355" s="79">
        <f t="shared" si="150"/>
        <v>0</v>
      </c>
      <c r="K355" s="79"/>
      <c r="L355" s="79">
        <f t="shared" si="150"/>
        <v>0.94280904158206336</v>
      </c>
      <c r="M355" s="38"/>
    </row>
    <row r="356" spans="1:14" customFormat="1" x14ac:dyDescent="0.3">
      <c r="B356" s="51" t="s">
        <v>53</v>
      </c>
      <c r="C356" s="38"/>
      <c r="D356" s="80">
        <f>D348/D346</f>
        <v>1</v>
      </c>
      <c r="E356" s="80"/>
      <c r="F356" s="80">
        <f t="shared" ref="F356:L356" si="151">F348/F346</f>
        <v>1</v>
      </c>
      <c r="G356" s="80"/>
      <c r="H356" s="80">
        <f t="shared" si="151"/>
        <v>1</v>
      </c>
      <c r="I356" s="80"/>
      <c r="J356" s="80">
        <f t="shared" si="151"/>
        <v>1</v>
      </c>
      <c r="K356" s="80"/>
      <c r="L356" s="80">
        <f t="shared" si="151"/>
        <v>0.66666666666666663</v>
      </c>
      <c r="M356" s="38"/>
    </row>
    <row r="357" spans="1:14" customFormat="1" ht="15" thickBot="1" x14ac:dyDescent="0.35">
      <c r="B357" s="52"/>
      <c r="C357" s="70"/>
      <c r="D357" s="78"/>
      <c r="E357" s="74"/>
      <c r="F357" s="74"/>
      <c r="G357" s="74"/>
      <c r="H357" s="74"/>
      <c r="I357" s="74"/>
      <c r="J357" s="74"/>
      <c r="K357" s="74"/>
      <c r="L357" s="75"/>
      <c r="M357" s="70"/>
    </row>
    <row r="358" spans="1:14" x14ac:dyDescent="0.3">
      <c r="A358" s="10"/>
      <c r="B358" s="22" t="s">
        <v>30</v>
      </c>
      <c r="C358" s="53">
        <v>43073</v>
      </c>
      <c r="D358" s="54" t="s">
        <v>15</v>
      </c>
      <c r="E358" s="54">
        <v>1</v>
      </c>
      <c r="F358" s="54" t="s">
        <v>15</v>
      </c>
      <c r="G358" s="54">
        <v>1</v>
      </c>
      <c r="H358" s="54" t="s">
        <v>14</v>
      </c>
      <c r="I358" s="54">
        <v>2</v>
      </c>
      <c r="J358" s="54" t="s">
        <v>14</v>
      </c>
      <c r="K358" s="54">
        <v>2</v>
      </c>
      <c r="L358" s="55" t="s">
        <v>14</v>
      </c>
      <c r="M358" s="69">
        <v>2</v>
      </c>
      <c r="N358" s="9"/>
    </row>
    <row r="359" spans="1:14" x14ac:dyDescent="0.3">
      <c r="A359" s="10"/>
      <c r="B359" s="22" t="s">
        <v>30</v>
      </c>
      <c r="C359" s="53">
        <v>43073</v>
      </c>
      <c r="D359" s="54" t="s">
        <v>15</v>
      </c>
      <c r="E359" s="54">
        <v>1</v>
      </c>
      <c r="F359" s="54" t="s">
        <v>14</v>
      </c>
      <c r="G359" s="54">
        <v>2</v>
      </c>
      <c r="H359" s="54" t="s">
        <v>14</v>
      </c>
      <c r="I359" s="54">
        <v>2</v>
      </c>
      <c r="J359" s="54" t="s">
        <v>14</v>
      </c>
      <c r="K359" s="54">
        <v>2</v>
      </c>
      <c r="L359" s="55" t="s">
        <v>14</v>
      </c>
      <c r="M359" s="38">
        <v>2</v>
      </c>
      <c r="N359" s="9"/>
    </row>
    <row r="360" spans="1:14" x14ac:dyDescent="0.3">
      <c r="A360" s="10"/>
      <c r="B360" s="22" t="s">
        <v>30</v>
      </c>
      <c r="C360" s="53">
        <v>43073</v>
      </c>
      <c r="D360" s="54" t="s">
        <v>14</v>
      </c>
      <c r="E360" s="54">
        <v>2</v>
      </c>
      <c r="F360" s="54" t="s">
        <v>14</v>
      </c>
      <c r="G360" s="54">
        <v>2</v>
      </c>
      <c r="H360" s="54" t="s">
        <v>14</v>
      </c>
      <c r="I360" s="54">
        <v>2</v>
      </c>
      <c r="J360" s="54" t="s">
        <v>14</v>
      </c>
      <c r="K360" s="54">
        <v>2</v>
      </c>
      <c r="L360" s="55" t="s">
        <v>14</v>
      </c>
      <c r="M360" s="38">
        <v>2</v>
      </c>
      <c r="N360" s="9"/>
    </row>
    <row r="361" spans="1:14" x14ac:dyDescent="0.3">
      <c r="A361" s="10"/>
      <c r="B361" s="22" t="s">
        <v>30</v>
      </c>
      <c r="C361" s="53">
        <v>43073</v>
      </c>
      <c r="D361" s="54" t="s">
        <v>14</v>
      </c>
      <c r="E361" s="54">
        <v>2</v>
      </c>
      <c r="F361" s="54" t="s">
        <v>14</v>
      </c>
      <c r="G361" s="54">
        <v>2</v>
      </c>
      <c r="H361" s="54" t="s">
        <v>14</v>
      </c>
      <c r="I361" s="54">
        <v>2</v>
      </c>
      <c r="J361" s="54" t="s">
        <v>14</v>
      </c>
      <c r="K361" s="54">
        <v>2</v>
      </c>
      <c r="L361" s="55" t="s">
        <v>14</v>
      </c>
      <c r="M361" s="38">
        <v>2</v>
      </c>
      <c r="N361" s="9"/>
    </row>
    <row r="362" spans="1:14" x14ac:dyDescent="0.3">
      <c r="A362" s="10"/>
      <c r="B362" s="22" t="s">
        <v>30</v>
      </c>
      <c r="C362" s="53">
        <v>43073</v>
      </c>
      <c r="D362" s="54" t="s">
        <v>15</v>
      </c>
      <c r="E362" s="54">
        <v>1</v>
      </c>
      <c r="F362" s="54" t="s">
        <v>14</v>
      </c>
      <c r="G362" s="54">
        <v>2</v>
      </c>
      <c r="H362" s="54" t="s">
        <v>14</v>
      </c>
      <c r="I362" s="54">
        <v>2</v>
      </c>
      <c r="J362" s="54" t="s">
        <v>14</v>
      </c>
      <c r="K362" s="54">
        <v>2</v>
      </c>
      <c r="L362" s="55" t="s">
        <v>14</v>
      </c>
      <c r="M362" s="38">
        <v>2</v>
      </c>
      <c r="N362" s="9"/>
    </row>
    <row r="363" spans="1:14" x14ac:dyDescent="0.3">
      <c r="A363" s="10"/>
      <c r="B363" s="22" t="s">
        <v>30</v>
      </c>
      <c r="C363" s="53">
        <v>43073</v>
      </c>
      <c r="D363" s="54" t="s">
        <v>14</v>
      </c>
      <c r="E363" s="54">
        <v>2</v>
      </c>
      <c r="F363" s="54" t="s">
        <v>14</v>
      </c>
      <c r="G363" s="54">
        <v>2</v>
      </c>
      <c r="H363" s="54" t="s">
        <v>14</v>
      </c>
      <c r="I363" s="54">
        <v>2</v>
      </c>
      <c r="J363" s="54" t="s">
        <v>14</v>
      </c>
      <c r="K363" s="54">
        <v>2</v>
      </c>
      <c r="L363" s="55" t="s">
        <v>14</v>
      </c>
      <c r="M363" s="38">
        <v>2</v>
      </c>
      <c r="N363" s="9"/>
    </row>
    <row r="364" spans="1:14" x14ac:dyDescent="0.3">
      <c r="A364" s="10"/>
      <c r="B364" s="22" t="s">
        <v>30</v>
      </c>
      <c r="C364" s="53">
        <v>43073</v>
      </c>
      <c r="D364" s="54" t="s">
        <v>14</v>
      </c>
      <c r="E364" s="54">
        <v>2</v>
      </c>
      <c r="F364" s="54" t="s">
        <v>14</v>
      </c>
      <c r="G364" s="54">
        <v>2</v>
      </c>
      <c r="H364" s="54" t="s">
        <v>14</v>
      </c>
      <c r="I364" s="54">
        <v>2</v>
      </c>
      <c r="J364" s="54" t="s">
        <v>14</v>
      </c>
      <c r="K364" s="54">
        <v>2</v>
      </c>
      <c r="L364" s="55" t="s">
        <v>16</v>
      </c>
      <c r="M364" s="38">
        <v>0</v>
      </c>
      <c r="N364" s="9"/>
    </row>
    <row r="365" spans="1:14" x14ac:dyDescent="0.3">
      <c r="A365" s="10"/>
      <c r="B365" s="22" t="s">
        <v>30</v>
      </c>
      <c r="C365" s="53">
        <v>43073</v>
      </c>
      <c r="D365" s="54" t="s">
        <v>14</v>
      </c>
      <c r="E365" s="54">
        <v>2</v>
      </c>
      <c r="F365" s="54" t="s">
        <v>14</v>
      </c>
      <c r="G365" s="54">
        <v>2</v>
      </c>
      <c r="H365" s="54" t="s">
        <v>14</v>
      </c>
      <c r="I365" s="54">
        <v>2</v>
      </c>
      <c r="J365" s="54" t="s">
        <v>14</v>
      </c>
      <c r="K365" s="54">
        <v>2</v>
      </c>
      <c r="L365" s="55" t="s">
        <v>14</v>
      </c>
      <c r="M365" s="38">
        <v>2</v>
      </c>
      <c r="N365" s="9"/>
    </row>
    <row r="366" spans="1:14" x14ac:dyDescent="0.3">
      <c r="A366" s="10"/>
      <c r="B366" s="22" t="s">
        <v>30</v>
      </c>
      <c r="C366" s="53">
        <v>43073</v>
      </c>
      <c r="D366" s="54" t="s">
        <v>14</v>
      </c>
      <c r="E366" s="54">
        <v>2</v>
      </c>
      <c r="F366" s="54" t="s">
        <v>14</v>
      </c>
      <c r="G366" s="54">
        <v>2</v>
      </c>
      <c r="H366" s="54" t="s">
        <v>14</v>
      </c>
      <c r="I366" s="54">
        <v>2</v>
      </c>
      <c r="J366" s="54" t="s">
        <v>14</v>
      </c>
      <c r="K366" s="54">
        <v>2</v>
      </c>
      <c r="L366" s="55" t="s">
        <v>14</v>
      </c>
      <c r="M366" s="38">
        <v>2</v>
      </c>
      <c r="N366" s="9"/>
    </row>
    <row r="367" spans="1:14" x14ac:dyDescent="0.3">
      <c r="A367" s="10"/>
      <c r="B367" s="22" t="s">
        <v>30</v>
      </c>
      <c r="C367" s="53">
        <v>43073</v>
      </c>
      <c r="D367" s="54" t="s">
        <v>14</v>
      </c>
      <c r="E367" s="54">
        <v>2</v>
      </c>
      <c r="F367" s="54" t="s">
        <v>14</v>
      </c>
      <c r="G367" s="54">
        <v>2</v>
      </c>
      <c r="H367" s="54" t="s">
        <v>14</v>
      </c>
      <c r="I367" s="54">
        <v>2</v>
      </c>
      <c r="J367" s="54" t="s">
        <v>14</v>
      </c>
      <c r="K367" s="54">
        <v>2</v>
      </c>
      <c r="L367" s="55" t="s">
        <v>14</v>
      </c>
      <c r="M367" s="38">
        <v>2</v>
      </c>
      <c r="N367" s="9"/>
    </row>
    <row r="368" spans="1:14" x14ac:dyDescent="0.3">
      <c r="A368" s="10"/>
      <c r="B368" s="22" t="s">
        <v>30</v>
      </c>
      <c r="C368" s="53">
        <v>43108</v>
      </c>
      <c r="D368" s="54" t="s">
        <v>15</v>
      </c>
      <c r="E368" s="54">
        <v>1</v>
      </c>
      <c r="F368" s="54" t="s">
        <v>14</v>
      </c>
      <c r="G368" s="54">
        <v>2</v>
      </c>
      <c r="H368" s="54" t="s">
        <v>14</v>
      </c>
      <c r="I368" s="54">
        <v>2</v>
      </c>
      <c r="J368" s="54" t="s">
        <v>14</v>
      </c>
      <c r="K368" s="54">
        <v>2</v>
      </c>
      <c r="L368" s="55" t="s">
        <v>14</v>
      </c>
      <c r="M368" s="38">
        <v>2</v>
      </c>
      <c r="N368" s="9"/>
    </row>
    <row r="369" spans="1:14" x14ac:dyDescent="0.3">
      <c r="A369" s="10"/>
      <c r="B369" s="22" t="s">
        <v>30</v>
      </c>
      <c r="C369" s="53">
        <v>43108</v>
      </c>
      <c r="D369" s="54" t="s">
        <v>16</v>
      </c>
      <c r="E369" s="54">
        <v>0</v>
      </c>
      <c r="F369" s="54" t="s">
        <v>15</v>
      </c>
      <c r="G369" s="54">
        <v>1</v>
      </c>
      <c r="H369" s="54" t="s">
        <v>14</v>
      </c>
      <c r="I369" s="54">
        <v>2</v>
      </c>
      <c r="J369" s="54" t="s">
        <v>15</v>
      </c>
      <c r="K369" s="54">
        <v>1</v>
      </c>
      <c r="L369" s="55" t="s">
        <v>14</v>
      </c>
      <c r="M369" s="38">
        <v>2</v>
      </c>
      <c r="N369" s="9"/>
    </row>
    <row r="370" spans="1:14" x14ac:dyDescent="0.3">
      <c r="A370" s="14"/>
      <c r="B370" s="22" t="s">
        <v>30</v>
      </c>
      <c r="C370" s="26">
        <v>43213</v>
      </c>
      <c r="D370" s="22" t="s">
        <v>14</v>
      </c>
      <c r="E370" s="22">
        <v>2</v>
      </c>
      <c r="F370" s="22" t="s">
        <v>14</v>
      </c>
      <c r="G370" s="22">
        <v>2</v>
      </c>
      <c r="H370" s="22" t="s">
        <v>14</v>
      </c>
      <c r="I370" s="22">
        <v>2</v>
      </c>
      <c r="J370" s="22" t="s">
        <v>14</v>
      </c>
      <c r="K370" s="22">
        <v>2</v>
      </c>
      <c r="L370" s="32" t="s">
        <v>14</v>
      </c>
      <c r="M370" s="38">
        <v>2</v>
      </c>
      <c r="N370" s="9"/>
    </row>
    <row r="371" spans="1:14" x14ac:dyDescent="0.3">
      <c r="A371" s="14"/>
      <c r="B371" s="22" t="s">
        <v>30</v>
      </c>
      <c r="C371" s="26">
        <v>43213</v>
      </c>
      <c r="D371" s="22" t="s">
        <v>16</v>
      </c>
      <c r="E371" s="22">
        <v>0</v>
      </c>
      <c r="F371" s="22" t="s">
        <v>14</v>
      </c>
      <c r="G371" s="22">
        <v>2</v>
      </c>
      <c r="H371" s="22" t="s">
        <v>14</v>
      </c>
      <c r="I371" s="22">
        <v>2</v>
      </c>
      <c r="J371" s="22" t="s">
        <v>14</v>
      </c>
      <c r="K371" s="22">
        <v>2</v>
      </c>
      <c r="L371" s="32" t="s">
        <v>14</v>
      </c>
      <c r="M371" s="38">
        <v>2</v>
      </c>
      <c r="N371" s="9"/>
    </row>
    <row r="372" spans="1:14" x14ac:dyDescent="0.3">
      <c r="A372" s="14"/>
      <c r="B372" s="22" t="s">
        <v>30</v>
      </c>
      <c r="C372" s="26">
        <v>43213</v>
      </c>
      <c r="D372" s="22" t="s">
        <v>14</v>
      </c>
      <c r="E372" s="22">
        <v>2</v>
      </c>
      <c r="F372" s="22" t="s">
        <v>15</v>
      </c>
      <c r="G372" s="22">
        <v>1</v>
      </c>
      <c r="H372" s="22" t="s">
        <v>14</v>
      </c>
      <c r="I372" s="22">
        <v>2</v>
      </c>
      <c r="J372" s="22" t="s">
        <v>14</v>
      </c>
      <c r="K372" s="22">
        <v>2</v>
      </c>
      <c r="L372" s="32" t="s">
        <v>14</v>
      </c>
      <c r="M372" s="38">
        <v>2</v>
      </c>
      <c r="N372" s="9"/>
    </row>
    <row r="373" spans="1:14" customFormat="1" x14ac:dyDescent="0.3">
      <c r="B373" s="22" t="s">
        <v>30</v>
      </c>
      <c r="C373" s="25">
        <v>43213</v>
      </c>
      <c r="D373" s="21" t="s">
        <v>14</v>
      </c>
      <c r="E373" s="21">
        <v>2</v>
      </c>
      <c r="F373" s="21" t="s">
        <v>14</v>
      </c>
      <c r="G373" s="21">
        <v>2</v>
      </c>
      <c r="H373" s="21" t="s">
        <v>14</v>
      </c>
      <c r="I373" s="21">
        <v>2</v>
      </c>
      <c r="J373" s="21" t="s">
        <v>14</v>
      </c>
      <c r="K373" s="21">
        <v>2</v>
      </c>
      <c r="L373" s="31" t="s">
        <v>14</v>
      </c>
      <c r="M373" s="38">
        <v>2</v>
      </c>
    </row>
    <row r="374" spans="1:14" customFormat="1" x14ac:dyDescent="0.3">
      <c r="B374" s="22" t="s">
        <v>30</v>
      </c>
      <c r="C374" s="25">
        <v>43213</v>
      </c>
      <c r="D374" s="21" t="s">
        <v>14</v>
      </c>
      <c r="E374" s="21">
        <v>2</v>
      </c>
      <c r="F374" s="21" t="s">
        <v>14</v>
      </c>
      <c r="G374" s="21">
        <v>2</v>
      </c>
      <c r="H374" s="21" t="s">
        <v>14</v>
      </c>
      <c r="I374" s="21">
        <v>2</v>
      </c>
      <c r="J374" s="21" t="s">
        <v>14</v>
      </c>
      <c r="K374" s="21">
        <v>2</v>
      </c>
      <c r="L374" s="31" t="s">
        <v>14</v>
      </c>
      <c r="M374" s="38">
        <v>2</v>
      </c>
    </row>
    <row r="375" spans="1:14" customFormat="1" x14ac:dyDescent="0.3">
      <c r="B375" s="22" t="s">
        <v>30</v>
      </c>
      <c r="C375" s="25">
        <v>43213</v>
      </c>
      <c r="D375" s="21" t="s">
        <v>14</v>
      </c>
      <c r="E375" s="21">
        <v>2</v>
      </c>
      <c r="F375" s="21" t="s">
        <v>14</v>
      </c>
      <c r="G375" s="21">
        <v>2</v>
      </c>
      <c r="H375" s="21" t="s">
        <v>14</v>
      </c>
      <c r="I375" s="21">
        <v>2</v>
      </c>
      <c r="J375" s="21" t="s">
        <v>14</v>
      </c>
      <c r="K375" s="21">
        <v>2</v>
      </c>
      <c r="L375" s="31" t="s">
        <v>14</v>
      </c>
      <c r="M375" s="38">
        <v>2</v>
      </c>
    </row>
    <row r="376" spans="1:14" customFormat="1" x14ac:dyDescent="0.3">
      <c r="B376" s="41" t="s">
        <v>44</v>
      </c>
      <c r="C376" s="38"/>
      <c r="D376" s="64">
        <f>COUNT(E358:E375)</f>
        <v>18</v>
      </c>
      <c r="E376" s="64"/>
      <c r="F376" s="64">
        <f t="shared" ref="F376:L376" si="152">COUNT(G358:G375)</f>
        <v>18</v>
      </c>
      <c r="G376" s="64"/>
      <c r="H376" s="64">
        <f t="shared" si="152"/>
        <v>18</v>
      </c>
      <c r="I376" s="64"/>
      <c r="J376" s="64">
        <f t="shared" si="152"/>
        <v>18</v>
      </c>
      <c r="K376" s="64"/>
      <c r="L376" s="64">
        <f t="shared" si="152"/>
        <v>18</v>
      </c>
      <c r="M376" s="38"/>
    </row>
    <row r="377" spans="1:14" customFormat="1" x14ac:dyDescent="0.3">
      <c r="B377" s="41" t="s">
        <v>45</v>
      </c>
      <c r="C377" s="38"/>
      <c r="D377" s="64"/>
      <c r="E377" s="21"/>
      <c r="F377" s="21"/>
      <c r="G377" s="21"/>
      <c r="H377" s="21"/>
      <c r="I377" s="21"/>
      <c r="J377" s="21"/>
      <c r="K377" s="21"/>
      <c r="L377" s="31"/>
      <c r="M377" s="38"/>
    </row>
    <row r="378" spans="1:14" customFormat="1" x14ac:dyDescent="0.3">
      <c r="B378" s="41" t="s">
        <v>46</v>
      </c>
      <c r="C378" s="38"/>
      <c r="D378" s="64">
        <f>COUNTIF(E358:E375,"2")</f>
        <v>12</v>
      </c>
      <c r="E378" s="64"/>
      <c r="F378" s="64">
        <f t="shared" ref="F378:L378" si="153">COUNTIF(G358:G375,"2")</f>
        <v>15</v>
      </c>
      <c r="G378" s="64"/>
      <c r="H378" s="64">
        <f t="shared" si="153"/>
        <v>18</v>
      </c>
      <c r="I378" s="64"/>
      <c r="J378" s="64">
        <f t="shared" si="153"/>
        <v>17</v>
      </c>
      <c r="K378" s="64"/>
      <c r="L378" s="64">
        <f t="shared" si="153"/>
        <v>17</v>
      </c>
      <c r="M378" s="38"/>
    </row>
    <row r="379" spans="1:14" customFormat="1" x14ac:dyDescent="0.3">
      <c r="B379" s="41" t="s">
        <v>47</v>
      </c>
      <c r="C379" s="38"/>
      <c r="D379" s="64">
        <f>COUNTIF(E358:E375,"1")</f>
        <v>4</v>
      </c>
      <c r="E379" s="64"/>
      <c r="F379" s="64">
        <f t="shared" ref="F379:L379" si="154">COUNTIF(G358:G375,"1")</f>
        <v>3</v>
      </c>
      <c r="G379" s="64"/>
      <c r="H379" s="64">
        <f t="shared" si="154"/>
        <v>0</v>
      </c>
      <c r="I379" s="64"/>
      <c r="J379" s="64">
        <f t="shared" si="154"/>
        <v>1</v>
      </c>
      <c r="K379" s="64"/>
      <c r="L379" s="64">
        <f t="shared" si="154"/>
        <v>0</v>
      </c>
      <c r="M379" s="38"/>
    </row>
    <row r="380" spans="1:14" customFormat="1" x14ac:dyDescent="0.3">
      <c r="B380" s="41" t="s">
        <v>48</v>
      </c>
      <c r="C380" s="38"/>
      <c r="D380" s="64">
        <f>COUNTIF(E358:E375,"0")</f>
        <v>2</v>
      </c>
      <c r="E380" s="64"/>
      <c r="F380" s="64">
        <f t="shared" ref="F380:L380" si="155">COUNTIF(G358:G375,"0")</f>
        <v>0</v>
      </c>
      <c r="G380" s="64"/>
      <c r="H380" s="64">
        <f t="shared" si="155"/>
        <v>0</v>
      </c>
      <c r="I380" s="64"/>
      <c r="J380" s="64">
        <f t="shared" si="155"/>
        <v>0</v>
      </c>
      <c r="K380" s="64"/>
      <c r="L380" s="64">
        <f t="shared" si="155"/>
        <v>1</v>
      </c>
      <c r="M380" s="38"/>
    </row>
    <row r="381" spans="1:14" customFormat="1" x14ac:dyDescent="0.3">
      <c r="B381" s="41"/>
      <c r="C381" s="38"/>
      <c r="D381" s="64"/>
      <c r="E381" s="21"/>
      <c r="F381" s="21"/>
      <c r="G381" s="21"/>
      <c r="H381" s="21"/>
      <c r="I381" s="21"/>
      <c r="J381" s="21"/>
      <c r="K381" s="21"/>
      <c r="L381" s="31"/>
      <c r="M381" s="38"/>
    </row>
    <row r="382" spans="1:14" customFormat="1" x14ac:dyDescent="0.3">
      <c r="B382" s="49" t="s">
        <v>49</v>
      </c>
      <c r="C382" s="38"/>
      <c r="D382" s="65">
        <f>AVERAGE(E358:E375)</f>
        <v>1.5555555555555556</v>
      </c>
      <c r="E382" s="65"/>
      <c r="F382" s="65">
        <f t="shared" ref="F382:L382" si="156">AVERAGE(G358:G375)</f>
        <v>1.8333333333333333</v>
      </c>
      <c r="G382" s="65"/>
      <c r="H382" s="65">
        <f t="shared" si="156"/>
        <v>2</v>
      </c>
      <c r="I382" s="65"/>
      <c r="J382" s="65">
        <f t="shared" si="156"/>
        <v>1.9444444444444444</v>
      </c>
      <c r="K382" s="65"/>
      <c r="L382" s="65">
        <f t="shared" si="156"/>
        <v>1.8888888888888888</v>
      </c>
      <c r="M382" s="38"/>
    </row>
    <row r="383" spans="1:14" customFormat="1" x14ac:dyDescent="0.3">
      <c r="B383" s="41" t="s">
        <v>50</v>
      </c>
      <c r="C383" s="38"/>
      <c r="D383" s="64">
        <f>MODE(E358:E375)</f>
        <v>2</v>
      </c>
      <c r="E383" s="64"/>
      <c r="F383" s="64">
        <f t="shared" ref="F383:L383" si="157">MODE(G358:G375)</f>
        <v>2</v>
      </c>
      <c r="G383" s="64"/>
      <c r="H383" s="64">
        <f t="shared" si="157"/>
        <v>2</v>
      </c>
      <c r="I383" s="64"/>
      <c r="J383" s="64">
        <f t="shared" si="157"/>
        <v>2</v>
      </c>
      <c r="K383" s="64"/>
      <c r="L383" s="64">
        <f t="shared" si="157"/>
        <v>2</v>
      </c>
      <c r="M383" s="38"/>
    </row>
    <row r="384" spans="1:14" customFormat="1" x14ac:dyDescent="0.3">
      <c r="B384" s="50" t="s">
        <v>51</v>
      </c>
      <c r="C384" s="38"/>
      <c r="D384" s="64">
        <f>MEDIAN(E358:E375)</f>
        <v>2</v>
      </c>
      <c r="E384" s="64"/>
      <c r="F384" s="64">
        <f t="shared" ref="F384:L384" si="158">MEDIAN(G358:G375)</f>
        <v>2</v>
      </c>
      <c r="G384" s="64"/>
      <c r="H384" s="64">
        <f t="shared" si="158"/>
        <v>2</v>
      </c>
      <c r="I384" s="64"/>
      <c r="J384" s="64">
        <f t="shared" si="158"/>
        <v>2</v>
      </c>
      <c r="K384" s="64"/>
      <c r="L384" s="64">
        <f t="shared" si="158"/>
        <v>2</v>
      </c>
      <c r="M384" s="38"/>
    </row>
    <row r="385" spans="1:14" customFormat="1" x14ac:dyDescent="0.3">
      <c r="B385" s="49" t="s">
        <v>52</v>
      </c>
      <c r="C385" s="38"/>
      <c r="D385" s="65">
        <f>_xlfn.STDEV.P(E358:E375)</f>
        <v>0.6849348892187751</v>
      </c>
      <c r="E385" s="65"/>
      <c r="F385" s="65">
        <f t="shared" ref="F385:L385" si="159">_xlfn.STDEV.P(G358:G375)</f>
        <v>0.37267799624996495</v>
      </c>
      <c r="G385" s="65"/>
      <c r="H385" s="65">
        <f t="shared" si="159"/>
        <v>0</v>
      </c>
      <c r="I385" s="65"/>
      <c r="J385" s="65">
        <f t="shared" si="159"/>
        <v>0.22906142364542559</v>
      </c>
      <c r="K385" s="65"/>
      <c r="L385" s="65">
        <f t="shared" si="159"/>
        <v>0.45812284729085118</v>
      </c>
      <c r="M385" s="38"/>
    </row>
    <row r="386" spans="1:14" customFormat="1" x14ac:dyDescent="0.3">
      <c r="B386" s="51" t="s">
        <v>53</v>
      </c>
      <c r="C386" s="38"/>
      <c r="D386" s="66">
        <f>D378/D376</f>
        <v>0.66666666666666663</v>
      </c>
      <c r="E386" s="66"/>
      <c r="F386" s="66">
        <f t="shared" ref="F386:L386" si="160">F378/F376</f>
        <v>0.83333333333333337</v>
      </c>
      <c r="G386" s="66"/>
      <c r="H386" s="66">
        <f t="shared" si="160"/>
        <v>1</v>
      </c>
      <c r="I386" s="66"/>
      <c r="J386" s="66">
        <f t="shared" si="160"/>
        <v>0.94444444444444442</v>
      </c>
      <c r="K386" s="66"/>
      <c r="L386" s="66">
        <f t="shared" si="160"/>
        <v>0.94444444444444442</v>
      </c>
      <c r="M386" s="38"/>
    </row>
    <row r="387" spans="1:14" customFormat="1" ht="15" thickBot="1" x14ac:dyDescent="0.35">
      <c r="B387" s="52"/>
      <c r="C387" s="70"/>
      <c r="D387" s="71"/>
      <c r="E387" s="71"/>
      <c r="F387" s="71"/>
      <c r="G387" s="71"/>
      <c r="H387" s="71"/>
      <c r="I387" s="71"/>
      <c r="J387" s="71"/>
      <c r="K387" s="71"/>
      <c r="L387" s="72"/>
      <c r="M387" s="70"/>
    </row>
    <row r="388" spans="1:14" x14ac:dyDescent="0.3">
      <c r="A388" s="10"/>
      <c r="B388" s="22" t="s">
        <v>31</v>
      </c>
      <c r="C388" s="67">
        <v>43073</v>
      </c>
      <c r="D388" s="60" t="s">
        <v>15</v>
      </c>
      <c r="E388" s="60">
        <v>1</v>
      </c>
      <c r="F388" s="60" t="s">
        <v>14</v>
      </c>
      <c r="G388" s="60">
        <v>2</v>
      </c>
      <c r="H388" s="60" t="s">
        <v>14</v>
      </c>
      <c r="I388" s="60">
        <v>2</v>
      </c>
      <c r="J388" s="60" t="s">
        <v>14</v>
      </c>
      <c r="K388" s="60">
        <v>2</v>
      </c>
      <c r="L388" s="68" t="s">
        <v>14</v>
      </c>
      <c r="M388" s="69">
        <v>2</v>
      </c>
      <c r="N388" s="9"/>
    </row>
    <row r="389" spans="1:14" x14ac:dyDescent="0.3">
      <c r="A389" s="10"/>
      <c r="B389" s="22" t="s">
        <v>31</v>
      </c>
      <c r="C389" s="25">
        <v>43073</v>
      </c>
      <c r="D389" s="21" t="s">
        <v>14</v>
      </c>
      <c r="E389" s="21">
        <v>2</v>
      </c>
      <c r="F389" s="21" t="s">
        <v>14</v>
      </c>
      <c r="G389" s="21">
        <v>2</v>
      </c>
      <c r="H389" s="21" t="s">
        <v>14</v>
      </c>
      <c r="I389" s="21">
        <v>2</v>
      </c>
      <c r="J389" s="21" t="s">
        <v>14</v>
      </c>
      <c r="K389" s="21">
        <v>2</v>
      </c>
      <c r="L389" s="31" t="s">
        <v>14</v>
      </c>
      <c r="M389" s="38">
        <v>2</v>
      </c>
      <c r="N389" s="9"/>
    </row>
    <row r="390" spans="1:14" x14ac:dyDescent="0.3">
      <c r="A390" s="10"/>
      <c r="B390" s="41" t="s">
        <v>44</v>
      </c>
      <c r="C390" s="38"/>
      <c r="D390" s="64">
        <f>COUNT(E388:E389)</f>
        <v>2</v>
      </c>
      <c r="E390" s="64"/>
      <c r="F390" s="64">
        <f t="shared" ref="F390:L390" si="161">COUNT(G388:G389)</f>
        <v>2</v>
      </c>
      <c r="G390" s="64"/>
      <c r="H390" s="64">
        <f t="shared" si="161"/>
        <v>2</v>
      </c>
      <c r="I390" s="64"/>
      <c r="J390" s="64">
        <f t="shared" si="161"/>
        <v>2</v>
      </c>
      <c r="K390" s="64"/>
      <c r="L390" s="64">
        <f t="shared" si="161"/>
        <v>2</v>
      </c>
      <c r="M390" s="38"/>
      <c r="N390" s="9"/>
    </row>
    <row r="391" spans="1:14" x14ac:dyDescent="0.3">
      <c r="A391" s="10"/>
      <c r="B391" s="41" t="s">
        <v>45</v>
      </c>
      <c r="C391" s="38"/>
      <c r="D391" s="64"/>
      <c r="E391" s="21"/>
      <c r="F391" s="21"/>
      <c r="G391" s="21"/>
      <c r="H391" s="21"/>
      <c r="I391" s="21"/>
      <c r="J391" s="21"/>
      <c r="K391" s="21"/>
      <c r="L391" s="31"/>
      <c r="M391" s="38"/>
      <c r="N391" s="9"/>
    </row>
    <row r="392" spans="1:14" x14ac:dyDescent="0.3">
      <c r="A392" s="10"/>
      <c r="B392" s="41" t="s">
        <v>46</v>
      </c>
      <c r="C392" s="38"/>
      <c r="D392" s="64">
        <f>COUNTIF(E388:E389,"2")</f>
        <v>1</v>
      </c>
      <c r="E392" s="64"/>
      <c r="F392" s="64">
        <f t="shared" ref="F392:L392" si="162">COUNTIF(G388:G389,"2")</f>
        <v>2</v>
      </c>
      <c r="G392" s="64"/>
      <c r="H392" s="64">
        <f t="shared" si="162"/>
        <v>2</v>
      </c>
      <c r="I392" s="64"/>
      <c r="J392" s="64">
        <f t="shared" si="162"/>
        <v>2</v>
      </c>
      <c r="K392" s="64"/>
      <c r="L392" s="64">
        <f t="shared" si="162"/>
        <v>2</v>
      </c>
      <c r="M392" s="38"/>
      <c r="N392" s="9"/>
    </row>
    <row r="393" spans="1:14" x14ac:dyDescent="0.3">
      <c r="A393" s="10"/>
      <c r="B393" s="41" t="s">
        <v>47</v>
      </c>
      <c r="C393" s="38"/>
      <c r="D393" s="64">
        <f>COUNTIF(E388:E389,"1")</f>
        <v>1</v>
      </c>
      <c r="E393" s="64"/>
      <c r="F393" s="64">
        <f t="shared" ref="F393:L393" si="163">COUNTIF(G388:G389,"1")</f>
        <v>0</v>
      </c>
      <c r="G393" s="64"/>
      <c r="H393" s="64">
        <f t="shared" si="163"/>
        <v>0</v>
      </c>
      <c r="I393" s="64"/>
      <c r="J393" s="64">
        <f t="shared" si="163"/>
        <v>0</v>
      </c>
      <c r="K393" s="64"/>
      <c r="L393" s="64">
        <f t="shared" si="163"/>
        <v>0</v>
      </c>
      <c r="M393" s="38"/>
      <c r="N393" s="9"/>
    </row>
    <row r="394" spans="1:14" x14ac:dyDescent="0.3">
      <c r="A394" s="10"/>
      <c r="B394" s="41" t="s">
        <v>48</v>
      </c>
      <c r="C394" s="38"/>
      <c r="D394" s="64">
        <f>COUNTIF(E388:E389,"0")</f>
        <v>0</v>
      </c>
      <c r="E394" s="64"/>
      <c r="F394" s="64">
        <f t="shared" ref="F394:L394" si="164">COUNTIF(G388:G389,"0")</f>
        <v>0</v>
      </c>
      <c r="G394" s="64"/>
      <c r="H394" s="64">
        <f t="shared" si="164"/>
        <v>0</v>
      </c>
      <c r="I394" s="64"/>
      <c r="J394" s="64">
        <f t="shared" si="164"/>
        <v>0</v>
      </c>
      <c r="K394" s="64"/>
      <c r="L394" s="64">
        <f t="shared" si="164"/>
        <v>0</v>
      </c>
      <c r="M394" s="38"/>
      <c r="N394" s="9"/>
    </row>
    <row r="395" spans="1:14" x14ac:dyDescent="0.3">
      <c r="A395" s="10"/>
      <c r="B395" s="41"/>
      <c r="C395" s="38"/>
      <c r="D395" s="64"/>
      <c r="E395" s="21"/>
      <c r="F395" s="21"/>
      <c r="G395" s="21"/>
      <c r="H395" s="21"/>
      <c r="I395" s="21"/>
      <c r="J395" s="21"/>
      <c r="K395" s="21"/>
      <c r="L395" s="31"/>
      <c r="M395" s="38"/>
      <c r="N395" s="9"/>
    </row>
    <row r="396" spans="1:14" x14ac:dyDescent="0.3">
      <c r="A396" s="10"/>
      <c r="B396" s="49" t="s">
        <v>49</v>
      </c>
      <c r="C396" s="38"/>
      <c r="D396" s="65">
        <f>AVERAGE(E388:E389)</f>
        <v>1.5</v>
      </c>
      <c r="E396" s="65"/>
      <c r="F396" s="65">
        <f t="shared" ref="F396:L396" si="165">AVERAGE(G388:G389)</f>
        <v>2</v>
      </c>
      <c r="G396" s="65"/>
      <c r="H396" s="65">
        <f t="shared" si="165"/>
        <v>2</v>
      </c>
      <c r="I396" s="65"/>
      <c r="J396" s="65">
        <f t="shared" si="165"/>
        <v>2</v>
      </c>
      <c r="K396" s="65"/>
      <c r="L396" s="65">
        <f t="shared" si="165"/>
        <v>2</v>
      </c>
      <c r="M396" s="38"/>
      <c r="N396" s="9"/>
    </row>
    <row r="397" spans="1:14" x14ac:dyDescent="0.3">
      <c r="A397" s="10"/>
      <c r="B397" s="41" t="s">
        <v>50</v>
      </c>
      <c r="C397" s="38"/>
      <c r="D397" s="64" t="e">
        <f>MODE(E388:E389)</f>
        <v>#N/A</v>
      </c>
      <c r="E397" s="64"/>
      <c r="F397" s="64">
        <f t="shared" ref="F397:L397" si="166">MODE(G388:G389)</f>
        <v>2</v>
      </c>
      <c r="G397" s="64"/>
      <c r="H397" s="64">
        <f t="shared" si="166"/>
        <v>2</v>
      </c>
      <c r="I397" s="64"/>
      <c r="J397" s="64">
        <f t="shared" si="166"/>
        <v>2</v>
      </c>
      <c r="K397" s="64"/>
      <c r="L397" s="64">
        <f t="shared" si="166"/>
        <v>2</v>
      </c>
      <c r="M397" s="38"/>
      <c r="N397" s="9"/>
    </row>
    <row r="398" spans="1:14" x14ac:dyDescent="0.3">
      <c r="A398" s="10"/>
      <c r="B398" s="50" t="s">
        <v>51</v>
      </c>
      <c r="C398" s="38"/>
      <c r="D398" s="73">
        <f>MEDIAN(E388:E389)</f>
        <v>1.5</v>
      </c>
      <c r="E398" s="73"/>
      <c r="F398" s="73">
        <f t="shared" ref="F398:L398" si="167">MEDIAN(G388:G389)</f>
        <v>2</v>
      </c>
      <c r="G398" s="73"/>
      <c r="H398" s="73">
        <f t="shared" si="167"/>
        <v>2</v>
      </c>
      <c r="I398" s="73"/>
      <c r="J398" s="73">
        <f t="shared" si="167"/>
        <v>2</v>
      </c>
      <c r="K398" s="73"/>
      <c r="L398" s="73">
        <f t="shared" si="167"/>
        <v>2</v>
      </c>
      <c r="M398" s="38"/>
      <c r="N398" s="9"/>
    </row>
    <row r="399" spans="1:14" x14ac:dyDescent="0.3">
      <c r="A399" s="10"/>
      <c r="B399" s="49" t="s">
        <v>52</v>
      </c>
      <c r="C399" s="38"/>
      <c r="D399" s="65">
        <f>_xlfn.STDEV.P(E388:E389)</f>
        <v>0.5</v>
      </c>
      <c r="E399" s="65"/>
      <c r="F399" s="65">
        <f t="shared" ref="F399:L399" si="168">_xlfn.STDEV.P(G388:G389)</f>
        <v>0</v>
      </c>
      <c r="G399" s="65"/>
      <c r="H399" s="65">
        <f t="shared" si="168"/>
        <v>0</v>
      </c>
      <c r="I399" s="65"/>
      <c r="J399" s="65">
        <f t="shared" si="168"/>
        <v>0</v>
      </c>
      <c r="K399" s="65"/>
      <c r="L399" s="65">
        <f t="shared" si="168"/>
        <v>0</v>
      </c>
      <c r="M399" s="38"/>
      <c r="N399" s="9"/>
    </row>
    <row r="400" spans="1:14" x14ac:dyDescent="0.3">
      <c r="A400" s="10"/>
      <c r="B400" s="51" t="s">
        <v>53</v>
      </c>
      <c r="C400" s="38"/>
      <c r="D400" s="66">
        <f>D392/D390</f>
        <v>0.5</v>
      </c>
      <c r="E400" s="66"/>
      <c r="F400" s="66">
        <f t="shared" ref="F400:L400" si="169">F392/F390</f>
        <v>1</v>
      </c>
      <c r="G400" s="66"/>
      <c r="H400" s="66">
        <f t="shared" si="169"/>
        <v>1</v>
      </c>
      <c r="I400" s="66"/>
      <c r="J400" s="66">
        <f t="shared" si="169"/>
        <v>1</v>
      </c>
      <c r="K400" s="66"/>
      <c r="L400" s="66">
        <f t="shared" si="169"/>
        <v>1</v>
      </c>
      <c r="M400" s="38"/>
      <c r="N400" s="9"/>
    </row>
    <row r="401" spans="1:14" ht="15" thickBot="1" x14ac:dyDescent="0.35">
      <c r="A401" s="10"/>
      <c r="B401" s="52"/>
      <c r="C401" s="52"/>
      <c r="D401" s="52"/>
      <c r="E401" s="52"/>
      <c r="F401" s="52"/>
      <c r="G401" s="52"/>
      <c r="H401" s="52"/>
      <c r="I401" s="52"/>
      <c r="J401" s="52"/>
      <c r="K401" s="52"/>
      <c r="L401" s="52"/>
      <c r="M401" s="52"/>
      <c r="N401" s="9"/>
    </row>
    <row r="402" spans="1:14" x14ac:dyDescent="0.3">
      <c r="A402" s="10"/>
      <c r="B402" s="22" t="s">
        <v>32</v>
      </c>
      <c r="C402" s="25">
        <v>43073</v>
      </c>
      <c r="D402" s="21" t="s">
        <v>14</v>
      </c>
      <c r="E402" s="21">
        <v>2</v>
      </c>
      <c r="F402" s="21" t="s">
        <v>14</v>
      </c>
      <c r="G402" s="21">
        <v>2</v>
      </c>
      <c r="H402" s="21" t="s">
        <v>14</v>
      </c>
      <c r="I402" s="21">
        <v>2</v>
      </c>
      <c r="J402" s="21" t="s">
        <v>14</v>
      </c>
      <c r="K402" s="21">
        <v>2</v>
      </c>
      <c r="L402" s="31" t="s">
        <v>16</v>
      </c>
      <c r="M402" s="38">
        <v>0</v>
      </c>
      <c r="N402" s="9"/>
    </row>
    <row r="403" spans="1:14" x14ac:dyDescent="0.3">
      <c r="A403" s="10"/>
      <c r="B403" s="22" t="s">
        <v>32</v>
      </c>
      <c r="C403" s="25">
        <v>43073</v>
      </c>
      <c r="D403" s="21" t="s">
        <v>14</v>
      </c>
      <c r="E403" s="21">
        <v>2</v>
      </c>
      <c r="F403" s="21" t="s">
        <v>14</v>
      </c>
      <c r="G403" s="21">
        <v>2</v>
      </c>
      <c r="H403" s="21" t="s">
        <v>14</v>
      </c>
      <c r="I403" s="21">
        <v>2</v>
      </c>
      <c r="J403" s="21" t="s">
        <v>14</v>
      </c>
      <c r="K403" s="21">
        <v>2</v>
      </c>
      <c r="L403" s="31" t="s">
        <v>14</v>
      </c>
      <c r="M403" s="38">
        <v>2</v>
      </c>
      <c r="N403" s="9"/>
    </row>
    <row r="404" spans="1:14" x14ac:dyDescent="0.3">
      <c r="A404" s="10"/>
      <c r="B404" s="22" t="s">
        <v>32</v>
      </c>
      <c r="C404" s="25">
        <v>43108</v>
      </c>
      <c r="D404" s="21" t="s">
        <v>14</v>
      </c>
      <c r="E404" s="21">
        <v>2</v>
      </c>
      <c r="F404" s="21" t="s">
        <v>14</v>
      </c>
      <c r="G404" s="21">
        <v>2</v>
      </c>
      <c r="H404" s="21" t="s">
        <v>14</v>
      </c>
      <c r="I404" s="21">
        <v>2</v>
      </c>
      <c r="J404" s="21" t="s">
        <v>14</v>
      </c>
      <c r="K404" s="21">
        <v>2</v>
      </c>
      <c r="L404" s="31" t="s">
        <v>14</v>
      </c>
      <c r="M404" s="38">
        <v>2</v>
      </c>
      <c r="N404" s="9"/>
    </row>
    <row r="405" spans="1:14" x14ac:dyDescent="0.3">
      <c r="A405" s="10"/>
      <c r="B405" s="22" t="s">
        <v>32</v>
      </c>
      <c r="C405" s="25">
        <v>43108</v>
      </c>
      <c r="D405" s="21" t="s">
        <v>15</v>
      </c>
      <c r="E405" s="21">
        <v>1</v>
      </c>
      <c r="F405" s="21" t="s">
        <v>14</v>
      </c>
      <c r="G405" s="21">
        <v>2</v>
      </c>
      <c r="H405" s="21" t="s">
        <v>14</v>
      </c>
      <c r="I405" s="21">
        <v>2</v>
      </c>
      <c r="J405" s="21" t="s">
        <v>15</v>
      </c>
      <c r="K405" s="21">
        <v>1</v>
      </c>
      <c r="L405" s="31" t="s">
        <v>15</v>
      </c>
      <c r="M405" s="38">
        <v>1</v>
      </c>
      <c r="N405" s="9"/>
    </row>
    <row r="406" spans="1:14" x14ac:dyDescent="0.3">
      <c r="A406" s="10"/>
      <c r="B406" s="22" t="s">
        <v>32</v>
      </c>
      <c r="C406" s="25">
        <v>43108</v>
      </c>
      <c r="D406" s="21" t="s">
        <v>15</v>
      </c>
      <c r="E406" s="21">
        <v>1</v>
      </c>
      <c r="F406" s="21" t="s">
        <v>14</v>
      </c>
      <c r="G406" s="21">
        <v>2</v>
      </c>
      <c r="H406" s="21" t="s">
        <v>14</v>
      </c>
      <c r="I406" s="21">
        <v>2</v>
      </c>
      <c r="J406" s="21" t="s">
        <v>14</v>
      </c>
      <c r="K406" s="21">
        <v>2</v>
      </c>
      <c r="L406" s="31" t="s">
        <v>14</v>
      </c>
      <c r="M406" s="38">
        <v>2</v>
      </c>
      <c r="N406" s="9"/>
    </row>
    <row r="407" spans="1:14" x14ac:dyDescent="0.3">
      <c r="A407" s="10"/>
      <c r="B407" s="41" t="s">
        <v>44</v>
      </c>
      <c r="C407" s="38"/>
      <c r="D407" s="64">
        <f>COUNT(E402:E406)</f>
        <v>5</v>
      </c>
      <c r="E407" s="64"/>
      <c r="F407" s="64">
        <f t="shared" ref="F407:L407" si="170">COUNT(G402:G406)</f>
        <v>5</v>
      </c>
      <c r="G407" s="64"/>
      <c r="H407" s="64">
        <f t="shared" si="170"/>
        <v>5</v>
      </c>
      <c r="I407" s="64"/>
      <c r="J407" s="64">
        <f t="shared" si="170"/>
        <v>5</v>
      </c>
      <c r="K407" s="64"/>
      <c r="L407" s="64">
        <f t="shared" si="170"/>
        <v>5</v>
      </c>
      <c r="M407" s="38"/>
      <c r="N407" s="9"/>
    </row>
    <row r="408" spans="1:14" x14ac:dyDescent="0.3">
      <c r="A408" s="10"/>
      <c r="B408" s="41" t="s">
        <v>45</v>
      </c>
      <c r="C408" s="38"/>
      <c r="D408" s="64"/>
      <c r="E408" s="21"/>
      <c r="F408" s="21"/>
      <c r="G408" s="21"/>
      <c r="H408" s="21"/>
      <c r="I408" s="21"/>
      <c r="J408" s="21"/>
      <c r="K408" s="21"/>
      <c r="L408" s="31"/>
      <c r="M408" s="38"/>
      <c r="N408" s="9"/>
    </row>
    <row r="409" spans="1:14" x14ac:dyDescent="0.3">
      <c r="A409" s="10"/>
      <c r="B409" s="41" t="s">
        <v>46</v>
      </c>
      <c r="C409" s="38"/>
      <c r="D409" s="64">
        <f>COUNTIF(E402:E406,"2")</f>
        <v>3</v>
      </c>
      <c r="E409" s="64"/>
      <c r="F409" s="64">
        <f t="shared" ref="F409:L409" si="171">COUNTIF(G402:G406,"2")</f>
        <v>5</v>
      </c>
      <c r="G409" s="64"/>
      <c r="H409" s="64">
        <f t="shared" si="171"/>
        <v>5</v>
      </c>
      <c r="I409" s="64"/>
      <c r="J409" s="64">
        <f t="shared" si="171"/>
        <v>4</v>
      </c>
      <c r="K409" s="64"/>
      <c r="L409" s="64">
        <f t="shared" si="171"/>
        <v>3</v>
      </c>
      <c r="M409" s="38"/>
      <c r="N409" s="9"/>
    </row>
    <row r="410" spans="1:14" x14ac:dyDescent="0.3">
      <c r="A410" s="10"/>
      <c r="B410" s="41" t="s">
        <v>47</v>
      </c>
      <c r="C410" s="38"/>
      <c r="D410" s="64">
        <f>COUNTIF(E402:E406,"1")</f>
        <v>2</v>
      </c>
      <c r="E410" s="64"/>
      <c r="F410" s="64">
        <f t="shared" ref="F410:L410" si="172">COUNTIF(G402:G406,"1")</f>
        <v>0</v>
      </c>
      <c r="G410" s="64"/>
      <c r="H410" s="64">
        <f t="shared" si="172"/>
        <v>0</v>
      </c>
      <c r="I410" s="64"/>
      <c r="J410" s="64">
        <f t="shared" si="172"/>
        <v>1</v>
      </c>
      <c r="K410" s="64"/>
      <c r="L410" s="64">
        <f t="shared" si="172"/>
        <v>1</v>
      </c>
      <c r="M410" s="38"/>
      <c r="N410" s="9"/>
    </row>
    <row r="411" spans="1:14" x14ac:dyDescent="0.3">
      <c r="A411" s="10"/>
      <c r="B411" s="41" t="s">
        <v>48</v>
      </c>
      <c r="C411" s="38"/>
      <c r="D411" s="64">
        <f>COUNTIF(E402:E406,"0")</f>
        <v>0</v>
      </c>
      <c r="E411" s="64"/>
      <c r="F411" s="64">
        <f t="shared" ref="F411:L411" si="173">COUNTIF(G402:G406,"0")</f>
        <v>0</v>
      </c>
      <c r="G411" s="64"/>
      <c r="H411" s="64">
        <f t="shared" si="173"/>
        <v>0</v>
      </c>
      <c r="I411" s="64"/>
      <c r="J411" s="64">
        <f t="shared" si="173"/>
        <v>0</v>
      </c>
      <c r="K411" s="64"/>
      <c r="L411" s="64">
        <f t="shared" si="173"/>
        <v>1</v>
      </c>
      <c r="M411" s="38"/>
      <c r="N411" s="9"/>
    </row>
    <row r="412" spans="1:14" x14ac:dyDescent="0.3">
      <c r="A412" s="10"/>
      <c r="B412" s="41"/>
      <c r="C412" s="38"/>
      <c r="D412" s="64"/>
      <c r="E412" s="21"/>
      <c r="F412" s="21"/>
      <c r="G412" s="21"/>
      <c r="H412" s="21"/>
      <c r="I412" s="21"/>
      <c r="J412" s="21"/>
      <c r="K412" s="21"/>
      <c r="L412" s="31"/>
      <c r="M412" s="38"/>
      <c r="N412" s="9"/>
    </row>
    <row r="413" spans="1:14" x14ac:dyDescent="0.3">
      <c r="A413" s="10"/>
      <c r="B413" s="49" t="s">
        <v>49</v>
      </c>
      <c r="C413" s="38"/>
      <c r="D413" s="65">
        <f>AVERAGE(E402:E406)</f>
        <v>1.6</v>
      </c>
      <c r="E413" s="65"/>
      <c r="F413" s="65">
        <f t="shared" ref="F413:L413" si="174">AVERAGE(G402:G406)</f>
        <v>2</v>
      </c>
      <c r="G413" s="65"/>
      <c r="H413" s="65">
        <f t="shared" si="174"/>
        <v>2</v>
      </c>
      <c r="I413" s="65"/>
      <c r="J413" s="65">
        <f t="shared" si="174"/>
        <v>1.8</v>
      </c>
      <c r="K413" s="65"/>
      <c r="L413" s="65">
        <f t="shared" si="174"/>
        <v>1.4</v>
      </c>
      <c r="M413" s="38"/>
      <c r="N413" s="9"/>
    </row>
    <row r="414" spans="1:14" x14ac:dyDescent="0.3">
      <c r="A414" s="10"/>
      <c r="B414" s="41" t="s">
        <v>50</v>
      </c>
      <c r="C414" s="38"/>
      <c r="D414" s="64">
        <f>MODE(E402:E406)</f>
        <v>2</v>
      </c>
      <c r="E414" s="64"/>
      <c r="F414" s="64">
        <f t="shared" ref="F414:L414" si="175">MODE(G402:G406)</f>
        <v>2</v>
      </c>
      <c r="G414" s="64"/>
      <c r="H414" s="64">
        <f t="shared" si="175"/>
        <v>2</v>
      </c>
      <c r="I414" s="64"/>
      <c r="J414" s="64">
        <f t="shared" si="175"/>
        <v>2</v>
      </c>
      <c r="K414" s="64"/>
      <c r="L414" s="64">
        <f t="shared" si="175"/>
        <v>2</v>
      </c>
      <c r="M414" s="38"/>
      <c r="N414" s="9"/>
    </row>
    <row r="415" spans="1:14" x14ac:dyDescent="0.3">
      <c r="A415" s="10"/>
      <c r="B415" s="50" t="s">
        <v>51</v>
      </c>
      <c r="C415" s="38"/>
      <c r="D415" s="73">
        <f>MEDIAN(E402:E408)</f>
        <v>2</v>
      </c>
      <c r="E415" s="73"/>
      <c r="F415" s="73">
        <f t="shared" ref="F415:L415" si="176">MEDIAN(G402:G408)</f>
        <v>2</v>
      </c>
      <c r="G415" s="73"/>
      <c r="H415" s="73">
        <f t="shared" si="176"/>
        <v>2</v>
      </c>
      <c r="I415" s="73"/>
      <c r="J415" s="73">
        <f t="shared" si="176"/>
        <v>2</v>
      </c>
      <c r="K415" s="73"/>
      <c r="L415" s="73">
        <f t="shared" si="176"/>
        <v>2</v>
      </c>
      <c r="M415" s="38"/>
      <c r="N415" s="9"/>
    </row>
    <row r="416" spans="1:14" x14ac:dyDescent="0.3">
      <c r="A416" s="10"/>
      <c r="B416" s="49" t="s">
        <v>52</v>
      </c>
      <c r="C416" s="38"/>
      <c r="D416" s="65">
        <f>_xlfn.STDEV.P(E402:E406)</f>
        <v>0.4898979485566356</v>
      </c>
      <c r="E416" s="65"/>
      <c r="F416" s="65">
        <f t="shared" ref="F416:L416" si="177">_xlfn.STDEV.P(G402:G406)</f>
        <v>0</v>
      </c>
      <c r="G416" s="65"/>
      <c r="H416" s="65">
        <f t="shared" si="177"/>
        <v>0</v>
      </c>
      <c r="I416" s="65"/>
      <c r="J416" s="65">
        <f t="shared" si="177"/>
        <v>0.4</v>
      </c>
      <c r="K416" s="65"/>
      <c r="L416" s="65">
        <f t="shared" si="177"/>
        <v>0.8</v>
      </c>
      <c r="M416" s="38"/>
      <c r="N416" s="9"/>
    </row>
    <row r="417" spans="1:14" x14ac:dyDescent="0.3">
      <c r="A417" s="10"/>
      <c r="B417" s="51" t="s">
        <v>53</v>
      </c>
      <c r="C417" s="38"/>
      <c r="D417" s="66">
        <f>D409/D407</f>
        <v>0.6</v>
      </c>
      <c r="E417" s="66"/>
      <c r="F417" s="66">
        <f t="shared" ref="F417:L417" si="178">F409/F407</f>
        <v>1</v>
      </c>
      <c r="G417" s="66"/>
      <c r="H417" s="66">
        <f t="shared" si="178"/>
        <v>1</v>
      </c>
      <c r="I417" s="66"/>
      <c r="J417" s="66">
        <f t="shared" si="178"/>
        <v>0.8</v>
      </c>
      <c r="K417" s="66"/>
      <c r="L417" s="66">
        <f t="shared" si="178"/>
        <v>0.6</v>
      </c>
      <c r="M417" s="38"/>
      <c r="N417" s="9"/>
    </row>
    <row r="418" spans="1:14" ht="15" thickBot="1" x14ac:dyDescent="0.35">
      <c r="A418" s="10"/>
      <c r="B418" s="52"/>
      <c r="C418" s="70"/>
      <c r="D418" s="71"/>
      <c r="E418" s="71"/>
      <c r="F418" s="71"/>
      <c r="G418" s="71"/>
      <c r="H418" s="71"/>
      <c r="I418" s="71"/>
      <c r="J418" s="71"/>
      <c r="K418" s="71"/>
      <c r="L418" s="72"/>
      <c r="M418" s="70"/>
      <c r="N418" s="9"/>
    </row>
    <row r="419" spans="1:14" x14ac:dyDescent="0.3">
      <c r="A419" s="10"/>
      <c r="B419" s="60" t="s">
        <v>33</v>
      </c>
      <c r="C419" s="67">
        <v>43115</v>
      </c>
      <c r="D419" s="60" t="s">
        <v>14</v>
      </c>
      <c r="E419" s="60">
        <v>2</v>
      </c>
      <c r="F419" s="60" t="s">
        <v>14</v>
      </c>
      <c r="G419" s="60">
        <v>2</v>
      </c>
      <c r="H419" s="60" t="s">
        <v>14</v>
      </c>
      <c r="I419" s="60">
        <v>2</v>
      </c>
      <c r="J419" s="60" t="s">
        <v>14</v>
      </c>
      <c r="K419" s="60">
        <v>2</v>
      </c>
      <c r="L419" s="68" t="s">
        <v>14</v>
      </c>
      <c r="M419" s="69">
        <v>2</v>
      </c>
      <c r="N419" s="9"/>
    </row>
    <row r="420" spans="1:14" x14ac:dyDescent="0.3">
      <c r="A420" s="10"/>
      <c r="B420" s="41" t="s">
        <v>44</v>
      </c>
      <c r="C420" s="38"/>
      <c r="D420" s="64">
        <v>1</v>
      </c>
      <c r="E420" s="64"/>
      <c r="F420" s="64">
        <v>1</v>
      </c>
      <c r="G420" s="64"/>
      <c r="H420" s="64">
        <v>1</v>
      </c>
      <c r="I420" s="64"/>
      <c r="J420" s="64">
        <v>1</v>
      </c>
      <c r="K420" s="64"/>
      <c r="L420" s="64">
        <v>1</v>
      </c>
      <c r="M420" s="38"/>
      <c r="N420" s="9"/>
    </row>
    <row r="421" spans="1:14" x14ac:dyDescent="0.3">
      <c r="A421" s="10"/>
      <c r="B421" s="41" t="s">
        <v>45</v>
      </c>
      <c r="C421" s="38"/>
      <c r="D421" s="64"/>
      <c r="E421" s="21"/>
      <c r="F421" s="21"/>
      <c r="G421" s="21"/>
      <c r="H421" s="21"/>
      <c r="I421" s="21"/>
      <c r="J421" s="21"/>
      <c r="K421" s="21"/>
      <c r="L421" s="31"/>
      <c r="M421" s="38"/>
      <c r="N421" s="9"/>
    </row>
    <row r="422" spans="1:14" x14ac:dyDescent="0.3">
      <c r="A422" s="10"/>
      <c r="B422" s="41" t="s">
        <v>46</v>
      </c>
      <c r="C422" s="38"/>
      <c r="D422" s="64">
        <f>COUNTIF(E419,"2")</f>
        <v>1</v>
      </c>
      <c r="E422" s="64"/>
      <c r="F422" s="64">
        <f t="shared" ref="F422:L422" si="179">COUNTIF(G419,"2")</f>
        <v>1</v>
      </c>
      <c r="G422" s="64"/>
      <c r="H422" s="64">
        <f t="shared" si="179"/>
        <v>1</v>
      </c>
      <c r="I422" s="64"/>
      <c r="J422" s="64">
        <f t="shared" si="179"/>
        <v>1</v>
      </c>
      <c r="K422" s="64"/>
      <c r="L422" s="64">
        <f t="shared" si="179"/>
        <v>1</v>
      </c>
      <c r="M422" s="38"/>
      <c r="N422" s="9"/>
    </row>
    <row r="423" spans="1:14" x14ac:dyDescent="0.3">
      <c r="A423" s="10"/>
      <c r="B423" s="41" t="s">
        <v>47</v>
      </c>
      <c r="C423" s="38"/>
      <c r="D423" s="64">
        <f>COUNTIF(E419,"1")</f>
        <v>0</v>
      </c>
      <c r="E423" s="64"/>
      <c r="F423" s="64">
        <f t="shared" ref="F423:L423" si="180">COUNTIF(G419,"1")</f>
        <v>0</v>
      </c>
      <c r="G423" s="64"/>
      <c r="H423" s="64">
        <f t="shared" si="180"/>
        <v>0</v>
      </c>
      <c r="I423" s="64"/>
      <c r="J423" s="64">
        <f t="shared" si="180"/>
        <v>0</v>
      </c>
      <c r="K423" s="64"/>
      <c r="L423" s="64">
        <f t="shared" si="180"/>
        <v>0</v>
      </c>
      <c r="M423" s="38"/>
      <c r="N423" s="9"/>
    </row>
    <row r="424" spans="1:14" x14ac:dyDescent="0.3">
      <c r="A424" s="10"/>
      <c r="B424" s="41" t="s">
        <v>48</v>
      </c>
      <c r="C424" s="38"/>
      <c r="D424" s="64">
        <f>COUNTIF(E419,"0")</f>
        <v>0</v>
      </c>
      <c r="E424" s="64"/>
      <c r="F424" s="64">
        <f t="shared" ref="F424:L424" si="181">COUNTIF(G419,"0")</f>
        <v>0</v>
      </c>
      <c r="G424" s="64"/>
      <c r="H424" s="64">
        <f t="shared" si="181"/>
        <v>0</v>
      </c>
      <c r="I424" s="64"/>
      <c r="J424" s="64">
        <f t="shared" si="181"/>
        <v>0</v>
      </c>
      <c r="K424" s="64"/>
      <c r="L424" s="64">
        <f t="shared" si="181"/>
        <v>0</v>
      </c>
      <c r="M424" s="38"/>
      <c r="N424" s="9"/>
    </row>
    <row r="425" spans="1:14" x14ac:dyDescent="0.3">
      <c r="A425" s="10"/>
      <c r="B425" s="41"/>
      <c r="C425" s="38"/>
      <c r="D425" s="64"/>
      <c r="E425" s="21"/>
      <c r="F425" s="21"/>
      <c r="G425" s="21"/>
      <c r="H425" s="21"/>
      <c r="I425" s="21"/>
      <c r="J425" s="21"/>
      <c r="K425" s="21"/>
      <c r="L425" s="31"/>
      <c r="M425" s="38"/>
      <c r="N425" s="9"/>
    </row>
    <row r="426" spans="1:14" x14ac:dyDescent="0.3">
      <c r="A426" s="10"/>
      <c r="B426" s="49" t="s">
        <v>49</v>
      </c>
      <c r="C426" s="38"/>
      <c r="D426" s="65">
        <f>AVERAGE(E419)</f>
        <v>2</v>
      </c>
      <c r="E426" s="65"/>
      <c r="F426" s="65">
        <f t="shared" ref="F426:L426" si="182">AVERAGE(G419)</f>
        <v>2</v>
      </c>
      <c r="G426" s="65"/>
      <c r="H426" s="65">
        <f t="shared" si="182"/>
        <v>2</v>
      </c>
      <c r="I426" s="65"/>
      <c r="J426" s="65">
        <f t="shared" si="182"/>
        <v>2</v>
      </c>
      <c r="K426" s="65"/>
      <c r="L426" s="65">
        <f t="shared" si="182"/>
        <v>2</v>
      </c>
      <c r="M426" s="38"/>
      <c r="N426" s="9"/>
    </row>
    <row r="427" spans="1:14" x14ac:dyDescent="0.3">
      <c r="A427" s="10"/>
      <c r="B427" s="41" t="s">
        <v>50</v>
      </c>
      <c r="C427" s="38"/>
      <c r="D427" s="64" t="e">
        <f>MODE(E419)</f>
        <v>#N/A</v>
      </c>
      <c r="E427" s="64"/>
      <c r="F427" s="64" t="e">
        <f t="shared" ref="F427:L427" si="183">MODE(G419)</f>
        <v>#N/A</v>
      </c>
      <c r="G427" s="64"/>
      <c r="H427" s="64" t="e">
        <f t="shared" si="183"/>
        <v>#N/A</v>
      </c>
      <c r="I427" s="64"/>
      <c r="J427" s="64" t="e">
        <f t="shared" si="183"/>
        <v>#N/A</v>
      </c>
      <c r="K427" s="64"/>
      <c r="L427" s="64" t="e">
        <f t="shared" si="183"/>
        <v>#N/A</v>
      </c>
      <c r="M427" s="38"/>
      <c r="N427" s="9"/>
    </row>
    <row r="428" spans="1:14" x14ac:dyDescent="0.3">
      <c r="A428" s="10"/>
      <c r="B428" s="50" t="s">
        <v>51</v>
      </c>
      <c r="C428" s="38"/>
      <c r="D428" s="64">
        <f>MEDIAN(E419)</f>
        <v>2</v>
      </c>
      <c r="E428" s="64"/>
      <c r="F428" s="64">
        <f t="shared" ref="F428:L428" si="184">MEDIAN(G419)</f>
        <v>2</v>
      </c>
      <c r="G428" s="64"/>
      <c r="H428" s="64">
        <f t="shared" si="184"/>
        <v>2</v>
      </c>
      <c r="I428" s="64"/>
      <c r="J428" s="64">
        <f t="shared" si="184"/>
        <v>2</v>
      </c>
      <c r="K428" s="64"/>
      <c r="L428" s="64">
        <f t="shared" si="184"/>
        <v>2</v>
      </c>
      <c r="M428" s="38"/>
      <c r="N428" s="9"/>
    </row>
    <row r="429" spans="1:14" x14ac:dyDescent="0.3">
      <c r="A429" s="10"/>
      <c r="B429" s="49" t="s">
        <v>52</v>
      </c>
      <c r="C429" s="38"/>
      <c r="D429" s="65">
        <f>_xlfn.STDEV.P(E419)</f>
        <v>0</v>
      </c>
      <c r="E429" s="65"/>
      <c r="F429" s="65">
        <f t="shared" ref="F429:L429" si="185">_xlfn.STDEV.P(G419)</f>
        <v>0</v>
      </c>
      <c r="G429" s="65"/>
      <c r="H429" s="65">
        <f t="shared" si="185"/>
        <v>0</v>
      </c>
      <c r="I429" s="65"/>
      <c r="J429" s="65">
        <f t="shared" si="185"/>
        <v>0</v>
      </c>
      <c r="K429" s="65"/>
      <c r="L429" s="65">
        <f t="shared" si="185"/>
        <v>0</v>
      </c>
      <c r="M429" s="38"/>
      <c r="N429" s="9"/>
    </row>
    <row r="430" spans="1:14" x14ac:dyDescent="0.3">
      <c r="A430" s="10"/>
      <c r="B430" s="51" t="s">
        <v>53</v>
      </c>
      <c r="C430" s="38"/>
      <c r="D430" s="66">
        <f>D422/D420</f>
        <v>1</v>
      </c>
      <c r="E430" s="66"/>
      <c r="F430" s="66">
        <f t="shared" ref="F430:L430" si="186">F422/F420</f>
        <v>1</v>
      </c>
      <c r="G430" s="66"/>
      <c r="H430" s="66">
        <f t="shared" si="186"/>
        <v>1</v>
      </c>
      <c r="I430" s="66"/>
      <c r="J430" s="66">
        <f t="shared" si="186"/>
        <v>1</v>
      </c>
      <c r="K430" s="66"/>
      <c r="L430" s="66">
        <f t="shared" si="186"/>
        <v>1</v>
      </c>
      <c r="M430" s="38"/>
      <c r="N430" s="9"/>
    </row>
    <row r="431" spans="1:14" ht="15" thickBot="1" x14ac:dyDescent="0.35">
      <c r="A431" s="10"/>
      <c r="B431" s="52"/>
      <c r="C431" s="70"/>
      <c r="D431" s="71"/>
      <c r="E431" s="71"/>
      <c r="F431" s="71"/>
      <c r="G431" s="71"/>
      <c r="H431" s="71"/>
      <c r="I431" s="71"/>
      <c r="J431" s="71"/>
      <c r="K431" s="71"/>
      <c r="L431" s="72"/>
      <c r="M431" s="70"/>
      <c r="N431" s="9"/>
    </row>
    <row r="432" spans="1:14" x14ac:dyDescent="0.3">
      <c r="A432" s="10"/>
      <c r="B432" s="60" t="s">
        <v>34</v>
      </c>
      <c r="C432" s="67">
        <v>43115</v>
      </c>
      <c r="D432" s="60" t="s">
        <v>14</v>
      </c>
      <c r="E432" s="60">
        <v>2</v>
      </c>
      <c r="F432" s="60" t="s">
        <v>14</v>
      </c>
      <c r="G432" s="60">
        <v>2</v>
      </c>
      <c r="H432" s="60" t="s">
        <v>14</v>
      </c>
      <c r="I432" s="60">
        <v>2</v>
      </c>
      <c r="J432" s="60" t="s">
        <v>14</v>
      </c>
      <c r="K432" s="60">
        <v>2</v>
      </c>
      <c r="L432" s="68" t="s">
        <v>14</v>
      </c>
      <c r="M432" s="69">
        <v>2</v>
      </c>
      <c r="N432" s="9"/>
    </row>
    <row r="433" spans="1:14" x14ac:dyDescent="0.3">
      <c r="A433" s="10"/>
      <c r="B433" s="21" t="s">
        <v>34</v>
      </c>
      <c r="C433" s="25">
        <v>43080</v>
      </c>
      <c r="D433" s="21" t="s">
        <v>14</v>
      </c>
      <c r="E433" s="21">
        <v>2</v>
      </c>
      <c r="F433" s="21" t="s">
        <v>14</v>
      </c>
      <c r="G433" s="21">
        <v>2</v>
      </c>
      <c r="H433" s="21" t="s">
        <v>14</v>
      </c>
      <c r="I433" s="21">
        <v>2</v>
      </c>
      <c r="J433" s="21" t="s">
        <v>14</v>
      </c>
      <c r="K433" s="21">
        <v>2</v>
      </c>
      <c r="L433" s="31" t="s">
        <v>14</v>
      </c>
      <c r="M433" s="38">
        <v>2</v>
      </c>
      <c r="N433" s="9"/>
    </row>
    <row r="434" spans="1:14" x14ac:dyDescent="0.3">
      <c r="A434" s="10"/>
      <c r="B434" s="41" t="s">
        <v>44</v>
      </c>
      <c r="C434" s="38"/>
      <c r="D434" s="64">
        <f>COUNT(E432:E433)</f>
        <v>2</v>
      </c>
      <c r="E434" s="64"/>
      <c r="F434" s="64">
        <f t="shared" ref="F434:L434" si="187">COUNT(G432:G433)</f>
        <v>2</v>
      </c>
      <c r="G434" s="64"/>
      <c r="H434" s="64">
        <f t="shared" si="187"/>
        <v>2</v>
      </c>
      <c r="I434" s="64"/>
      <c r="J434" s="64">
        <f t="shared" si="187"/>
        <v>2</v>
      </c>
      <c r="K434" s="64"/>
      <c r="L434" s="64">
        <f t="shared" si="187"/>
        <v>2</v>
      </c>
      <c r="M434" s="38"/>
      <c r="N434" s="9"/>
    </row>
    <row r="435" spans="1:14" x14ac:dyDescent="0.3">
      <c r="A435" s="10"/>
      <c r="B435" s="41" t="s">
        <v>45</v>
      </c>
      <c r="C435" s="38"/>
      <c r="D435" s="64"/>
      <c r="E435" s="21"/>
      <c r="F435" s="21"/>
      <c r="G435" s="21"/>
      <c r="H435" s="21"/>
      <c r="I435" s="21"/>
      <c r="J435" s="21"/>
      <c r="K435" s="21"/>
      <c r="L435" s="31"/>
      <c r="M435" s="38"/>
      <c r="N435" s="9"/>
    </row>
    <row r="436" spans="1:14" x14ac:dyDescent="0.3">
      <c r="A436" s="10"/>
      <c r="B436" s="41" t="s">
        <v>46</v>
      </c>
      <c r="C436" s="38"/>
      <c r="D436" s="64">
        <f>COUNTIF(E432:E433,"2")</f>
        <v>2</v>
      </c>
      <c r="E436" s="64"/>
      <c r="F436" s="64">
        <f t="shared" ref="F436:L436" si="188">COUNTIF(G432:G433,"2")</f>
        <v>2</v>
      </c>
      <c r="G436" s="64"/>
      <c r="H436" s="64">
        <f t="shared" si="188"/>
        <v>2</v>
      </c>
      <c r="I436" s="64"/>
      <c r="J436" s="64">
        <f t="shared" si="188"/>
        <v>2</v>
      </c>
      <c r="K436" s="64"/>
      <c r="L436" s="64">
        <f t="shared" si="188"/>
        <v>2</v>
      </c>
      <c r="M436" s="38"/>
      <c r="N436" s="9"/>
    </row>
    <row r="437" spans="1:14" x14ac:dyDescent="0.3">
      <c r="A437" s="10"/>
      <c r="B437" s="41" t="s">
        <v>47</v>
      </c>
      <c r="C437" s="38"/>
      <c r="D437" s="64">
        <f>COUNTIF(E432:E433,"1")</f>
        <v>0</v>
      </c>
      <c r="E437" s="64"/>
      <c r="F437" s="64">
        <f t="shared" ref="F437:L437" si="189">COUNTIF(G432:G433,"1")</f>
        <v>0</v>
      </c>
      <c r="G437" s="64"/>
      <c r="H437" s="64">
        <f t="shared" si="189"/>
        <v>0</v>
      </c>
      <c r="I437" s="64"/>
      <c r="J437" s="64">
        <f t="shared" si="189"/>
        <v>0</v>
      </c>
      <c r="K437" s="64"/>
      <c r="L437" s="64">
        <f t="shared" si="189"/>
        <v>0</v>
      </c>
      <c r="M437" s="38"/>
      <c r="N437" s="9"/>
    </row>
    <row r="438" spans="1:14" x14ac:dyDescent="0.3">
      <c r="A438" s="10"/>
      <c r="B438" s="41" t="s">
        <v>48</v>
      </c>
      <c r="C438" s="38"/>
      <c r="D438" s="64">
        <f>COUNTIF(E432:E433,"0")</f>
        <v>0</v>
      </c>
      <c r="E438" s="64"/>
      <c r="F438" s="64">
        <f t="shared" ref="F438:L438" si="190">COUNTIF(G432:G433,"0")</f>
        <v>0</v>
      </c>
      <c r="G438" s="64"/>
      <c r="H438" s="64">
        <f t="shared" si="190"/>
        <v>0</v>
      </c>
      <c r="I438" s="64"/>
      <c r="J438" s="64">
        <f t="shared" si="190"/>
        <v>0</v>
      </c>
      <c r="K438" s="64"/>
      <c r="L438" s="64">
        <f t="shared" si="190"/>
        <v>0</v>
      </c>
      <c r="M438" s="38"/>
      <c r="N438" s="9"/>
    </row>
    <row r="439" spans="1:14" x14ac:dyDescent="0.3">
      <c r="A439" s="10"/>
      <c r="B439" s="41"/>
      <c r="C439" s="38"/>
      <c r="D439" s="64"/>
      <c r="E439" s="21"/>
      <c r="F439" s="21"/>
      <c r="G439" s="21"/>
      <c r="H439" s="21"/>
      <c r="I439" s="21"/>
      <c r="J439" s="21"/>
      <c r="K439" s="21"/>
      <c r="L439" s="31"/>
      <c r="M439" s="38"/>
      <c r="N439" s="9"/>
    </row>
    <row r="440" spans="1:14" x14ac:dyDescent="0.3">
      <c r="A440" s="10"/>
      <c r="B440" s="49" t="s">
        <v>49</v>
      </c>
      <c r="C440" s="38"/>
      <c r="D440" s="65">
        <f>AVERAGE(E432:E433)</f>
        <v>2</v>
      </c>
      <c r="E440" s="65"/>
      <c r="F440" s="65">
        <f t="shared" ref="F440:L440" si="191">AVERAGE(G432:G433)</f>
        <v>2</v>
      </c>
      <c r="G440" s="65"/>
      <c r="H440" s="65">
        <f t="shared" si="191"/>
        <v>2</v>
      </c>
      <c r="I440" s="65"/>
      <c r="J440" s="65">
        <f t="shared" si="191"/>
        <v>2</v>
      </c>
      <c r="K440" s="65"/>
      <c r="L440" s="65">
        <f t="shared" si="191"/>
        <v>2</v>
      </c>
      <c r="M440" s="38"/>
      <c r="N440" s="9"/>
    </row>
    <row r="441" spans="1:14" x14ac:dyDescent="0.3">
      <c r="A441" s="10"/>
      <c r="B441" s="41" t="s">
        <v>50</v>
      </c>
      <c r="C441" s="38"/>
      <c r="D441" s="64">
        <f>MODE(E432:E433)</f>
        <v>2</v>
      </c>
      <c r="E441" s="64"/>
      <c r="F441" s="64">
        <f t="shared" ref="F441:L441" si="192">MODE(G432:G433)</f>
        <v>2</v>
      </c>
      <c r="G441" s="64"/>
      <c r="H441" s="64">
        <f t="shared" si="192"/>
        <v>2</v>
      </c>
      <c r="I441" s="64"/>
      <c r="J441" s="64">
        <f t="shared" si="192"/>
        <v>2</v>
      </c>
      <c r="K441" s="64"/>
      <c r="L441" s="64">
        <f t="shared" si="192"/>
        <v>2</v>
      </c>
      <c r="M441" s="38"/>
      <c r="N441" s="9"/>
    </row>
    <row r="442" spans="1:14" x14ac:dyDescent="0.3">
      <c r="A442" s="10"/>
      <c r="B442" s="50" t="s">
        <v>51</v>
      </c>
      <c r="C442" s="38"/>
      <c r="D442" s="64">
        <f>MEDIAN(E432:E433)</f>
        <v>2</v>
      </c>
      <c r="E442" s="64"/>
      <c r="F442" s="64">
        <f t="shared" ref="F442:L442" si="193">MEDIAN(G432:G433)</f>
        <v>2</v>
      </c>
      <c r="G442" s="64"/>
      <c r="H442" s="64">
        <f t="shared" si="193"/>
        <v>2</v>
      </c>
      <c r="I442" s="64"/>
      <c r="J442" s="64">
        <f t="shared" si="193"/>
        <v>2</v>
      </c>
      <c r="K442" s="64"/>
      <c r="L442" s="64">
        <f t="shared" si="193"/>
        <v>2</v>
      </c>
      <c r="M442" s="38"/>
      <c r="N442" s="9"/>
    </row>
    <row r="443" spans="1:14" x14ac:dyDescent="0.3">
      <c r="A443" s="10"/>
      <c r="B443" s="49" t="s">
        <v>52</v>
      </c>
      <c r="C443" s="38"/>
      <c r="D443" s="65">
        <f>_xlfn.STDEV.P(E432:E433)</f>
        <v>0</v>
      </c>
      <c r="E443" s="65"/>
      <c r="F443" s="65">
        <f t="shared" ref="F443:L443" si="194">_xlfn.STDEV.P(G432:G433)</f>
        <v>0</v>
      </c>
      <c r="G443" s="65"/>
      <c r="H443" s="65">
        <f t="shared" si="194"/>
        <v>0</v>
      </c>
      <c r="I443" s="65"/>
      <c r="J443" s="65">
        <f t="shared" si="194"/>
        <v>0</v>
      </c>
      <c r="K443" s="65"/>
      <c r="L443" s="65">
        <f t="shared" si="194"/>
        <v>0</v>
      </c>
      <c r="M443" s="38"/>
      <c r="N443" s="9"/>
    </row>
    <row r="444" spans="1:14" x14ac:dyDescent="0.3">
      <c r="A444" s="10"/>
      <c r="B444" s="51" t="s">
        <v>53</v>
      </c>
      <c r="C444" s="38"/>
      <c r="D444" s="66">
        <f>D436/D434</f>
        <v>1</v>
      </c>
      <c r="E444" s="66"/>
      <c r="F444" s="66">
        <f t="shared" ref="F444:L444" si="195">F436/F434</f>
        <v>1</v>
      </c>
      <c r="G444" s="66"/>
      <c r="H444" s="66">
        <f t="shared" si="195"/>
        <v>1</v>
      </c>
      <c r="I444" s="66"/>
      <c r="J444" s="66">
        <f t="shared" si="195"/>
        <v>1</v>
      </c>
      <c r="K444" s="66"/>
      <c r="L444" s="66">
        <f t="shared" si="195"/>
        <v>1</v>
      </c>
      <c r="M444" s="38"/>
      <c r="N444" s="9"/>
    </row>
    <row r="445" spans="1:14" ht="15" thickBot="1" x14ac:dyDescent="0.35">
      <c r="A445" s="10"/>
      <c r="B445" s="52"/>
      <c r="C445" s="70"/>
      <c r="D445" s="81"/>
      <c r="E445" s="71"/>
      <c r="F445" s="71"/>
      <c r="G445" s="71"/>
      <c r="H445" s="71"/>
      <c r="I445" s="71"/>
      <c r="J445" s="71"/>
      <c r="K445" s="71"/>
      <c r="L445" s="72"/>
      <c r="M445" s="70"/>
      <c r="N445" s="9"/>
    </row>
    <row r="446" spans="1:14" x14ac:dyDescent="0.3">
      <c r="A446" s="10"/>
      <c r="B446" s="60" t="s">
        <v>35</v>
      </c>
      <c r="C446" s="67">
        <v>43115</v>
      </c>
      <c r="D446" s="60" t="s">
        <v>14</v>
      </c>
      <c r="E446" s="60">
        <v>2</v>
      </c>
      <c r="F446" s="60" t="s">
        <v>14</v>
      </c>
      <c r="G446" s="60">
        <v>2</v>
      </c>
      <c r="H446" s="60" t="s">
        <v>14</v>
      </c>
      <c r="I446" s="60">
        <v>2</v>
      </c>
      <c r="J446" s="60" t="s">
        <v>14</v>
      </c>
      <c r="K446" s="60">
        <v>2</v>
      </c>
      <c r="L446" s="68" t="s">
        <v>14</v>
      </c>
      <c r="M446" s="69">
        <v>2</v>
      </c>
      <c r="N446" s="9"/>
    </row>
    <row r="447" spans="1:14" x14ac:dyDescent="0.3">
      <c r="A447" s="10"/>
      <c r="B447" s="21" t="s">
        <v>35</v>
      </c>
      <c r="C447" s="25">
        <v>43115</v>
      </c>
      <c r="D447" s="21" t="s">
        <v>14</v>
      </c>
      <c r="E447" s="21">
        <v>2</v>
      </c>
      <c r="F447" s="21" t="s">
        <v>14</v>
      </c>
      <c r="G447" s="21">
        <v>2</v>
      </c>
      <c r="H447" s="21" t="s">
        <v>14</v>
      </c>
      <c r="I447" s="21">
        <v>2</v>
      </c>
      <c r="J447" s="21" t="s">
        <v>14</v>
      </c>
      <c r="K447" s="21">
        <v>2</v>
      </c>
      <c r="L447" s="31" t="s">
        <v>14</v>
      </c>
      <c r="M447" s="38">
        <v>2</v>
      </c>
      <c r="N447" s="9"/>
    </row>
    <row r="448" spans="1:14" x14ac:dyDescent="0.3">
      <c r="A448" s="10"/>
      <c r="B448" s="41" t="s">
        <v>44</v>
      </c>
      <c r="C448" s="38"/>
      <c r="D448" s="64">
        <f>COUNT(E446:E447)</f>
        <v>2</v>
      </c>
      <c r="E448" s="64"/>
      <c r="F448" s="64">
        <f t="shared" ref="F448:L448" si="196">COUNT(G446:G447)</f>
        <v>2</v>
      </c>
      <c r="G448" s="64"/>
      <c r="H448" s="64">
        <f t="shared" si="196"/>
        <v>2</v>
      </c>
      <c r="I448" s="64"/>
      <c r="J448" s="64">
        <f t="shared" si="196"/>
        <v>2</v>
      </c>
      <c r="K448" s="64"/>
      <c r="L448" s="64">
        <f t="shared" si="196"/>
        <v>2</v>
      </c>
      <c r="M448" s="38"/>
      <c r="N448" s="9"/>
    </row>
    <row r="449" spans="1:14" x14ac:dyDescent="0.3">
      <c r="A449" s="10"/>
      <c r="B449" s="41" t="s">
        <v>45</v>
      </c>
      <c r="C449" s="38"/>
      <c r="D449" s="64"/>
      <c r="E449" s="21"/>
      <c r="F449" s="21"/>
      <c r="G449" s="21"/>
      <c r="H449" s="21"/>
      <c r="I449" s="21"/>
      <c r="J449" s="21"/>
      <c r="K449" s="21"/>
      <c r="L449" s="31"/>
      <c r="M449" s="38"/>
      <c r="N449" s="9"/>
    </row>
    <row r="450" spans="1:14" x14ac:dyDescent="0.3">
      <c r="A450" s="10"/>
      <c r="B450" s="41" t="s">
        <v>46</v>
      </c>
      <c r="C450" s="38"/>
      <c r="D450" s="64">
        <f>COUNTIF(E446:E447,"2")</f>
        <v>2</v>
      </c>
      <c r="E450" s="64"/>
      <c r="F450" s="64">
        <f t="shared" ref="F450:L450" si="197">COUNTIF(G446:G447,"2")</f>
        <v>2</v>
      </c>
      <c r="G450" s="64"/>
      <c r="H450" s="64">
        <f t="shared" si="197"/>
        <v>2</v>
      </c>
      <c r="I450" s="64"/>
      <c r="J450" s="64">
        <f t="shared" si="197"/>
        <v>2</v>
      </c>
      <c r="K450" s="64"/>
      <c r="L450" s="64">
        <f t="shared" si="197"/>
        <v>2</v>
      </c>
      <c r="M450" s="38"/>
      <c r="N450" s="9"/>
    </row>
    <row r="451" spans="1:14" x14ac:dyDescent="0.3">
      <c r="A451" s="10"/>
      <c r="B451" s="41" t="s">
        <v>47</v>
      </c>
      <c r="C451" s="38"/>
      <c r="D451" s="64">
        <f>COUNTIF(E446:E447,"1")</f>
        <v>0</v>
      </c>
      <c r="E451" s="64"/>
      <c r="F451" s="64">
        <f t="shared" ref="F451:L451" si="198">COUNTIF(G446:G447,"1")</f>
        <v>0</v>
      </c>
      <c r="G451" s="64"/>
      <c r="H451" s="64">
        <f t="shared" si="198"/>
        <v>0</v>
      </c>
      <c r="I451" s="64"/>
      <c r="J451" s="64">
        <f t="shared" si="198"/>
        <v>0</v>
      </c>
      <c r="K451" s="64"/>
      <c r="L451" s="64">
        <f t="shared" si="198"/>
        <v>0</v>
      </c>
      <c r="M451" s="38"/>
      <c r="N451" s="9"/>
    </row>
    <row r="452" spans="1:14" x14ac:dyDescent="0.3">
      <c r="A452" s="10"/>
      <c r="B452" s="41" t="s">
        <v>48</v>
      </c>
      <c r="C452" s="38"/>
      <c r="D452" s="64">
        <f>COUNTIF(E446:E447,"0")</f>
        <v>0</v>
      </c>
      <c r="E452" s="64"/>
      <c r="F452" s="64">
        <f t="shared" ref="F452:L452" si="199">COUNTIF(G446:G447,"0")</f>
        <v>0</v>
      </c>
      <c r="G452" s="64"/>
      <c r="H452" s="64">
        <f t="shared" si="199"/>
        <v>0</v>
      </c>
      <c r="I452" s="64"/>
      <c r="J452" s="64">
        <f t="shared" si="199"/>
        <v>0</v>
      </c>
      <c r="K452" s="64"/>
      <c r="L452" s="64">
        <f t="shared" si="199"/>
        <v>0</v>
      </c>
      <c r="M452" s="38"/>
      <c r="N452" s="9"/>
    </row>
    <row r="453" spans="1:14" x14ac:dyDescent="0.3">
      <c r="A453" s="10"/>
      <c r="B453" s="41"/>
      <c r="C453" s="38"/>
      <c r="D453" s="64"/>
      <c r="E453" s="21"/>
      <c r="F453" s="21"/>
      <c r="G453" s="21"/>
      <c r="H453" s="21"/>
      <c r="I453" s="21"/>
      <c r="J453" s="21"/>
      <c r="K453" s="21"/>
      <c r="L453" s="31"/>
      <c r="M453" s="38"/>
      <c r="N453" s="9"/>
    </row>
    <row r="454" spans="1:14" x14ac:dyDescent="0.3">
      <c r="A454" s="10"/>
      <c r="B454" s="49" t="s">
        <v>49</v>
      </c>
      <c r="C454" s="38"/>
      <c r="D454" s="65">
        <f>AVERAGE(E446:E447)</f>
        <v>2</v>
      </c>
      <c r="E454" s="65"/>
      <c r="F454" s="65">
        <f t="shared" ref="F454:L454" si="200">AVERAGE(G446:G447)</f>
        <v>2</v>
      </c>
      <c r="G454" s="65"/>
      <c r="H454" s="65">
        <f t="shared" si="200"/>
        <v>2</v>
      </c>
      <c r="I454" s="65"/>
      <c r="J454" s="65">
        <f t="shared" si="200"/>
        <v>2</v>
      </c>
      <c r="K454" s="65"/>
      <c r="L454" s="65">
        <f t="shared" si="200"/>
        <v>2</v>
      </c>
      <c r="M454" s="38"/>
      <c r="N454" s="9"/>
    </row>
    <row r="455" spans="1:14" x14ac:dyDescent="0.3">
      <c r="A455" s="10"/>
      <c r="B455" s="41" t="s">
        <v>50</v>
      </c>
      <c r="C455" s="38"/>
      <c r="D455" s="64">
        <f>MODE(E446:E447)</f>
        <v>2</v>
      </c>
      <c r="E455" s="64"/>
      <c r="F455" s="64">
        <f t="shared" ref="F455:L455" si="201">MODE(G446:G447)</f>
        <v>2</v>
      </c>
      <c r="G455" s="64"/>
      <c r="H455" s="64">
        <f t="shared" si="201"/>
        <v>2</v>
      </c>
      <c r="I455" s="64"/>
      <c r="J455" s="64">
        <f t="shared" si="201"/>
        <v>2</v>
      </c>
      <c r="K455" s="64"/>
      <c r="L455" s="64">
        <f t="shared" si="201"/>
        <v>2</v>
      </c>
      <c r="M455" s="38"/>
      <c r="N455" s="9"/>
    </row>
    <row r="456" spans="1:14" x14ac:dyDescent="0.3">
      <c r="A456" s="10"/>
      <c r="B456" s="50" t="s">
        <v>51</v>
      </c>
      <c r="C456" s="38"/>
      <c r="D456" s="64">
        <f>MEDIAN(E446:E447)</f>
        <v>2</v>
      </c>
      <c r="E456" s="64"/>
      <c r="F456" s="64">
        <f t="shared" ref="F456:L456" si="202">MEDIAN(G446:G447)</f>
        <v>2</v>
      </c>
      <c r="G456" s="64"/>
      <c r="H456" s="64">
        <f t="shared" si="202"/>
        <v>2</v>
      </c>
      <c r="I456" s="64"/>
      <c r="J456" s="64">
        <f t="shared" si="202"/>
        <v>2</v>
      </c>
      <c r="K456" s="64"/>
      <c r="L456" s="64">
        <f t="shared" si="202"/>
        <v>2</v>
      </c>
      <c r="M456" s="38"/>
      <c r="N456" s="9"/>
    </row>
    <row r="457" spans="1:14" x14ac:dyDescent="0.3">
      <c r="A457" s="10"/>
      <c r="B457" s="49" t="s">
        <v>52</v>
      </c>
      <c r="C457" s="38"/>
      <c r="D457" s="65">
        <f>_xlfn.STDEV.P(E446:E447)</f>
        <v>0</v>
      </c>
      <c r="E457" s="65"/>
      <c r="F457" s="65">
        <f t="shared" ref="F457:L457" si="203">_xlfn.STDEV.P(G446:G447)</f>
        <v>0</v>
      </c>
      <c r="G457" s="65"/>
      <c r="H457" s="65">
        <f t="shared" si="203"/>
        <v>0</v>
      </c>
      <c r="I457" s="65"/>
      <c r="J457" s="65">
        <f t="shared" si="203"/>
        <v>0</v>
      </c>
      <c r="K457" s="65"/>
      <c r="L457" s="65">
        <f t="shared" si="203"/>
        <v>0</v>
      </c>
      <c r="M457" s="38"/>
      <c r="N457" s="9"/>
    </row>
    <row r="458" spans="1:14" x14ac:dyDescent="0.3">
      <c r="A458" s="10"/>
      <c r="B458" s="51" t="s">
        <v>53</v>
      </c>
      <c r="C458" s="38"/>
      <c r="D458" s="66">
        <f>D450/D448</f>
        <v>1</v>
      </c>
      <c r="E458" s="66"/>
      <c r="F458" s="66">
        <f t="shared" ref="F458:L458" si="204">F450/F448</f>
        <v>1</v>
      </c>
      <c r="G458" s="66"/>
      <c r="H458" s="66">
        <f t="shared" si="204"/>
        <v>1</v>
      </c>
      <c r="I458" s="66"/>
      <c r="J458" s="66">
        <f t="shared" si="204"/>
        <v>1</v>
      </c>
      <c r="K458" s="66"/>
      <c r="L458" s="66">
        <f t="shared" si="204"/>
        <v>1</v>
      </c>
      <c r="M458" s="38"/>
      <c r="N458" s="9"/>
    </row>
    <row r="459" spans="1:14" ht="15" thickBot="1" x14ac:dyDescent="0.35">
      <c r="A459" s="10"/>
      <c r="B459" s="52"/>
      <c r="C459" s="70"/>
      <c r="D459" s="71"/>
      <c r="E459" s="71"/>
      <c r="F459" s="71"/>
      <c r="G459" s="71"/>
      <c r="H459" s="71"/>
      <c r="I459" s="71"/>
      <c r="J459" s="71"/>
      <c r="K459" s="71"/>
      <c r="L459" s="72"/>
      <c r="M459" s="70"/>
      <c r="N459" s="9"/>
    </row>
    <row r="460" spans="1:14" x14ac:dyDescent="0.3">
      <c r="A460" s="10"/>
      <c r="B460" s="60" t="s">
        <v>36</v>
      </c>
      <c r="C460" s="67">
        <v>43115</v>
      </c>
      <c r="D460" s="60" t="s">
        <v>16</v>
      </c>
      <c r="E460" s="60">
        <v>0</v>
      </c>
      <c r="F460" s="60" t="s">
        <v>14</v>
      </c>
      <c r="G460" s="60">
        <v>2</v>
      </c>
      <c r="H460" s="60" t="s">
        <v>14</v>
      </c>
      <c r="I460" s="60">
        <v>2</v>
      </c>
      <c r="J460" s="60" t="s">
        <v>14</v>
      </c>
      <c r="K460" s="60">
        <v>2</v>
      </c>
      <c r="L460" s="68" t="s">
        <v>14</v>
      </c>
      <c r="M460" s="69">
        <v>2</v>
      </c>
      <c r="N460" s="9"/>
    </row>
    <row r="461" spans="1:14" x14ac:dyDescent="0.3">
      <c r="A461" s="10"/>
      <c r="B461" s="21" t="s">
        <v>36</v>
      </c>
      <c r="C461" s="25">
        <v>43115</v>
      </c>
      <c r="D461" s="21" t="s">
        <v>14</v>
      </c>
      <c r="E461" s="21">
        <v>2</v>
      </c>
      <c r="F461" s="21" t="s">
        <v>14</v>
      </c>
      <c r="G461" s="21">
        <v>2</v>
      </c>
      <c r="H461" s="21" t="s">
        <v>14</v>
      </c>
      <c r="I461" s="21">
        <v>2</v>
      </c>
      <c r="J461" s="21" t="s">
        <v>14</v>
      </c>
      <c r="K461" s="21">
        <v>2</v>
      </c>
      <c r="L461" s="31" t="s">
        <v>14</v>
      </c>
      <c r="M461" s="38">
        <v>2</v>
      </c>
      <c r="N461" s="9"/>
    </row>
    <row r="462" spans="1:14" x14ac:dyDescent="0.3">
      <c r="A462" s="10"/>
      <c r="B462" s="21" t="s">
        <v>36</v>
      </c>
      <c r="C462" s="25">
        <v>43115</v>
      </c>
      <c r="D462" s="21" t="s">
        <v>14</v>
      </c>
      <c r="E462" s="21">
        <v>2</v>
      </c>
      <c r="F462" s="21" t="s">
        <v>14</v>
      </c>
      <c r="G462" s="21">
        <v>2</v>
      </c>
      <c r="H462" s="21" t="s">
        <v>15</v>
      </c>
      <c r="I462" s="21">
        <v>1</v>
      </c>
      <c r="J462" s="21" t="s">
        <v>14</v>
      </c>
      <c r="K462" s="21">
        <v>2</v>
      </c>
      <c r="L462" s="31" t="s">
        <v>14</v>
      </c>
      <c r="M462" s="38">
        <v>2</v>
      </c>
      <c r="N462" s="9"/>
    </row>
    <row r="463" spans="1:14" x14ac:dyDescent="0.3">
      <c r="A463" s="10"/>
      <c r="B463" s="41" t="s">
        <v>44</v>
      </c>
      <c r="C463" s="38"/>
      <c r="D463" s="64">
        <f>COUNT(E460:E462)</f>
        <v>3</v>
      </c>
      <c r="E463" s="64"/>
      <c r="F463" s="64">
        <f t="shared" ref="F463:L463" si="205">COUNT(G460:G462)</f>
        <v>3</v>
      </c>
      <c r="G463" s="64"/>
      <c r="H463" s="64">
        <f t="shared" si="205"/>
        <v>3</v>
      </c>
      <c r="I463" s="64"/>
      <c r="J463" s="64">
        <f t="shared" si="205"/>
        <v>3</v>
      </c>
      <c r="K463" s="64"/>
      <c r="L463" s="64">
        <f t="shared" si="205"/>
        <v>3</v>
      </c>
      <c r="M463" s="38"/>
      <c r="N463" s="9"/>
    </row>
    <row r="464" spans="1:14" x14ac:dyDescent="0.3">
      <c r="A464" s="10"/>
      <c r="B464" s="41" t="s">
        <v>45</v>
      </c>
      <c r="C464" s="38"/>
      <c r="D464" s="64"/>
      <c r="E464" s="21"/>
      <c r="F464" s="21"/>
      <c r="G464" s="21"/>
      <c r="H464" s="21"/>
      <c r="I464" s="21"/>
      <c r="J464" s="21"/>
      <c r="K464" s="21"/>
      <c r="L464" s="31"/>
      <c r="M464" s="38"/>
      <c r="N464" s="9"/>
    </row>
    <row r="465" spans="1:14" x14ac:dyDescent="0.3">
      <c r="A465" s="10"/>
      <c r="B465" s="41" t="s">
        <v>46</v>
      </c>
      <c r="C465" s="38"/>
      <c r="D465" s="64">
        <f>COUNTIF(E460:E462,"2")</f>
        <v>2</v>
      </c>
      <c r="E465" s="64"/>
      <c r="F465" s="64">
        <f t="shared" ref="F465:L465" si="206">COUNTIF(G460:G462,"2")</f>
        <v>3</v>
      </c>
      <c r="G465" s="64"/>
      <c r="H465" s="64">
        <f t="shared" si="206"/>
        <v>2</v>
      </c>
      <c r="I465" s="64"/>
      <c r="J465" s="64">
        <f t="shared" si="206"/>
        <v>3</v>
      </c>
      <c r="K465" s="64"/>
      <c r="L465" s="64">
        <f t="shared" si="206"/>
        <v>3</v>
      </c>
      <c r="M465" s="38"/>
      <c r="N465" s="9"/>
    </row>
    <row r="466" spans="1:14" x14ac:dyDescent="0.3">
      <c r="A466" s="10"/>
      <c r="B466" s="41" t="s">
        <v>47</v>
      </c>
      <c r="C466" s="38"/>
      <c r="D466" s="64">
        <f>COUNTIF(E460:E462,"1")</f>
        <v>0</v>
      </c>
      <c r="E466" s="64"/>
      <c r="F466" s="64">
        <f t="shared" ref="F466:L466" si="207">COUNTIF(G460:G462,"1")</f>
        <v>0</v>
      </c>
      <c r="G466" s="64"/>
      <c r="H466" s="64">
        <f t="shared" si="207"/>
        <v>1</v>
      </c>
      <c r="I466" s="64"/>
      <c r="J466" s="64">
        <f t="shared" si="207"/>
        <v>0</v>
      </c>
      <c r="K466" s="64"/>
      <c r="L466" s="64">
        <f t="shared" si="207"/>
        <v>0</v>
      </c>
      <c r="M466" s="38"/>
      <c r="N466" s="9"/>
    </row>
    <row r="467" spans="1:14" x14ac:dyDescent="0.3">
      <c r="A467" s="10"/>
      <c r="B467" s="41" t="s">
        <v>48</v>
      </c>
      <c r="C467" s="38"/>
      <c r="D467" s="64">
        <f>COUNTIF(D460:E462,"0")</f>
        <v>1</v>
      </c>
      <c r="E467" s="64"/>
      <c r="F467" s="64">
        <f t="shared" ref="F467:L467" si="208">COUNTIF(F460:G462,"0")</f>
        <v>0</v>
      </c>
      <c r="G467" s="64"/>
      <c r="H467" s="64">
        <f t="shared" si="208"/>
        <v>0</v>
      </c>
      <c r="I467" s="64"/>
      <c r="J467" s="64">
        <f t="shared" si="208"/>
        <v>0</v>
      </c>
      <c r="K467" s="64"/>
      <c r="L467" s="64">
        <f t="shared" si="208"/>
        <v>0</v>
      </c>
      <c r="M467" s="38"/>
      <c r="N467" s="9"/>
    </row>
    <row r="468" spans="1:14" x14ac:dyDescent="0.3">
      <c r="A468" s="10"/>
      <c r="B468" s="41"/>
      <c r="C468" s="38"/>
      <c r="D468" s="64"/>
      <c r="E468" s="21"/>
      <c r="F468" s="21"/>
      <c r="G468" s="21"/>
      <c r="H468" s="21"/>
      <c r="I468" s="21"/>
      <c r="J468" s="21"/>
      <c r="K468" s="21"/>
      <c r="L468" s="31"/>
      <c r="M468" s="38"/>
      <c r="N468" s="9"/>
    </row>
    <row r="469" spans="1:14" x14ac:dyDescent="0.3">
      <c r="A469" s="10"/>
      <c r="B469" s="49" t="s">
        <v>49</v>
      </c>
      <c r="C469" s="38"/>
      <c r="D469" s="65">
        <f>AVERAGE(E460:E462)</f>
        <v>1.3333333333333333</v>
      </c>
      <c r="E469" s="65"/>
      <c r="F469" s="65">
        <f t="shared" ref="F469:L469" si="209">AVERAGE(G460:G462)</f>
        <v>2</v>
      </c>
      <c r="G469" s="65"/>
      <c r="H469" s="65">
        <f t="shared" si="209"/>
        <v>1.6666666666666667</v>
      </c>
      <c r="I469" s="65"/>
      <c r="J469" s="65">
        <f t="shared" si="209"/>
        <v>2</v>
      </c>
      <c r="K469" s="65"/>
      <c r="L469" s="65">
        <f t="shared" si="209"/>
        <v>2</v>
      </c>
      <c r="M469" s="38"/>
      <c r="N469" s="9"/>
    </row>
    <row r="470" spans="1:14" x14ac:dyDescent="0.3">
      <c r="A470" s="10"/>
      <c r="B470" s="41" t="s">
        <v>50</v>
      </c>
      <c r="C470" s="38"/>
      <c r="D470" s="64">
        <f>MODE(E460:E462)</f>
        <v>2</v>
      </c>
      <c r="E470" s="64"/>
      <c r="F470" s="64">
        <f t="shared" ref="F470:L470" si="210">MODE(G460:G462)</f>
        <v>2</v>
      </c>
      <c r="G470" s="64"/>
      <c r="H470" s="64">
        <f t="shared" si="210"/>
        <v>2</v>
      </c>
      <c r="I470" s="64"/>
      <c r="J470" s="64">
        <f t="shared" si="210"/>
        <v>2</v>
      </c>
      <c r="K470" s="64"/>
      <c r="L470" s="64">
        <f t="shared" si="210"/>
        <v>2</v>
      </c>
      <c r="M470" s="38"/>
      <c r="N470" s="9"/>
    </row>
    <row r="471" spans="1:14" x14ac:dyDescent="0.3">
      <c r="A471" s="10"/>
      <c r="B471" s="50" t="s">
        <v>51</v>
      </c>
      <c r="C471" s="38"/>
      <c r="D471" s="64">
        <f>MEDIAN(E460:E462)</f>
        <v>2</v>
      </c>
      <c r="E471" s="64"/>
      <c r="F471" s="64">
        <f t="shared" ref="F471:L471" si="211">MEDIAN(G460:G462)</f>
        <v>2</v>
      </c>
      <c r="G471" s="64"/>
      <c r="H471" s="64">
        <f t="shared" si="211"/>
        <v>2</v>
      </c>
      <c r="I471" s="64"/>
      <c r="J471" s="64">
        <f t="shared" si="211"/>
        <v>2</v>
      </c>
      <c r="K471" s="64"/>
      <c r="L471" s="64">
        <f t="shared" si="211"/>
        <v>2</v>
      </c>
      <c r="M471" s="38"/>
      <c r="N471" s="9"/>
    </row>
    <row r="472" spans="1:14" x14ac:dyDescent="0.3">
      <c r="A472" s="10"/>
      <c r="B472" s="49" t="s">
        <v>52</v>
      </c>
      <c r="C472" s="38"/>
      <c r="D472" s="65">
        <f>_xlfn.STDEV.P(E460:E462)</f>
        <v>0.94280904158206336</v>
      </c>
      <c r="E472" s="65"/>
      <c r="F472" s="65">
        <f t="shared" ref="F472:L472" si="212">_xlfn.STDEV.P(G460:G462)</f>
        <v>0</v>
      </c>
      <c r="G472" s="65"/>
      <c r="H472" s="65">
        <f t="shared" si="212"/>
        <v>0.47140452079103168</v>
      </c>
      <c r="I472" s="65"/>
      <c r="J472" s="65">
        <f t="shared" si="212"/>
        <v>0</v>
      </c>
      <c r="K472" s="65"/>
      <c r="L472" s="65">
        <f t="shared" si="212"/>
        <v>0</v>
      </c>
      <c r="M472" s="38"/>
      <c r="N472" s="9"/>
    </row>
    <row r="473" spans="1:14" x14ac:dyDescent="0.3">
      <c r="A473" s="10"/>
      <c r="B473" s="51" t="s">
        <v>53</v>
      </c>
      <c r="C473" s="38"/>
      <c r="D473" s="66">
        <f>D465/D463</f>
        <v>0.66666666666666663</v>
      </c>
      <c r="E473" s="66"/>
      <c r="F473" s="66">
        <f t="shared" ref="F473:L473" si="213">F465/F463</f>
        <v>1</v>
      </c>
      <c r="G473" s="66"/>
      <c r="H473" s="66">
        <f t="shared" si="213"/>
        <v>0.66666666666666663</v>
      </c>
      <c r="I473" s="66"/>
      <c r="J473" s="66">
        <f t="shared" si="213"/>
        <v>1</v>
      </c>
      <c r="K473" s="66"/>
      <c r="L473" s="66">
        <f t="shared" si="213"/>
        <v>1</v>
      </c>
      <c r="M473" s="66"/>
      <c r="N473" s="9"/>
    </row>
    <row r="474" spans="1:14" ht="15" thickBot="1" x14ac:dyDescent="0.35">
      <c r="A474" s="10"/>
      <c r="B474" s="52"/>
      <c r="C474" s="70"/>
      <c r="D474" s="71"/>
      <c r="E474" s="71"/>
      <c r="F474" s="71"/>
      <c r="G474" s="71"/>
      <c r="H474" s="71"/>
      <c r="I474" s="71"/>
      <c r="J474" s="71"/>
      <c r="K474" s="71"/>
      <c r="L474" s="72"/>
      <c r="M474" s="70"/>
      <c r="N474" s="9"/>
    </row>
    <row r="475" spans="1:14" x14ac:dyDescent="0.3">
      <c r="A475" s="10"/>
      <c r="B475" s="60" t="s">
        <v>37</v>
      </c>
      <c r="C475" s="67">
        <v>43115</v>
      </c>
      <c r="D475" s="60" t="s">
        <v>14</v>
      </c>
      <c r="E475" s="60">
        <v>2</v>
      </c>
      <c r="F475" s="60" t="s">
        <v>14</v>
      </c>
      <c r="G475" s="60">
        <v>2</v>
      </c>
      <c r="H475" s="60" t="s">
        <v>14</v>
      </c>
      <c r="I475" s="60">
        <v>2</v>
      </c>
      <c r="J475" s="60" t="s">
        <v>14</v>
      </c>
      <c r="K475" s="60">
        <v>2</v>
      </c>
      <c r="L475" s="68" t="s">
        <v>14</v>
      </c>
      <c r="M475" s="69">
        <v>2</v>
      </c>
      <c r="N475" s="9"/>
    </row>
    <row r="476" spans="1:14" x14ac:dyDescent="0.3">
      <c r="A476" s="10"/>
      <c r="B476" s="41" t="s">
        <v>44</v>
      </c>
      <c r="C476" s="38"/>
      <c r="D476" s="64">
        <v>1</v>
      </c>
      <c r="E476" s="64"/>
      <c r="F476" s="64">
        <v>1</v>
      </c>
      <c r="G476" s="64"/>
      <c r="H476" s="64">
        <v>1</v>
      </c>
      <c r="I476" s="64"/>
      <c r="J476" s="64">
        <v>1</v>
      </c>
      <c r="K476" s="64"/>
      <c r="L476" s="82">
        <v>1</v>
      </c>
      <c r="M476" s="38"/>
      <c r="N476" s="9"/>
    </row>
    <row r="477" spans="1:14" x14ac:dyDescent="0.3">
      <c r="A477" s="10"/>
      <c r="B477" s="41" t="s">
        <v>45</v>
      </c>
      <c r="C477" s="38"/>
      <c r="D477" s="64"/>
      <c r="E477" s="21"/>
      <c r="F477" s="21"/>
      <c r="G477" s="21"/>
      <c r="H477" s="21"/>
      <c r="I477" s="21"/>
      <c r="J477" s="21"/>
      <c r="K477" s="21"/>
      <c r="L477" s="31"/>
      <c r="M477" s="38"/>
      <c r="N477" s="9"/>
    </row>
    <row r="478" spans="1:14" x14ac:dyDescent="0.3">
      <c r="A478" s="10"/>
      <c r="B478" s="41" t="s">
        <v>46</v>
      </c>
      <c r="C478" s="38"/>
      <c r="D478" s="64">
        <f>COUNTIF(E475,"2")</f>
        <v>1</v>
      </c>
      <c r="E478" s="64"/>
      <c r="F478" s="64">
        <f t="shared" ref="F478:L478" si="214">COUNTIF(G475,"2")</f>
        <v>1</v>
      </c>
      <c r="G478" s="64"/>
      <c r="H478" s="64">
        <f t="shared" si="214"/>
        <v>1</v>
      </c>
      <c r="I478" s="64"/>
      <c r="J478" s="64">
        <f t="shared" si="214"/>
        <v>1</v>
      </c>
      <c r="K478" s="64"/>
      <c r="L478" s="64">
        <f t="shared" si="214"/>
        <v>1</v>
      </c>
      <c r="M478" s="38"/>
      <c r="N478" s="9"/>
    </row>
    <row r="479" spans="1:14" x14ac:dyDescent="0.3">
      <c r="A479" s="10"/>
      <c r="B479" s="41" t="s">
        <v>47</v>
      </c>
      <c r="C479" s="38"/>
      <c r="D479" s="64">
        <f>COUNTIF(E475,"1")</f>
        <v>0</v>
      </c>
      <c r="E479" s="64"/>
      <c r="F479" s="64">
        <f t="shared" ref="F479:L479" si="215">COUNTIF(G475,"1")</f>
        <v>0</v>
      </c>
      <c r="G479" s="64"/>
      <c r="H479" s="64">
        <f t="shared" si="215"/>
        <v>0</v>
      </c>
      <c r="I479" s="64"/>
      <c r="J479" s="64">
        <f t="shared" si="215"/>
        <v>0</v>
      </c>
      <c r="K479" s="64"/>
      <c r="L479" s="64">
        <f t="shared" si="215"/>
        <v>0</v>
      </c>
      <c r="M479" s="38"/>
      <c r="N479" s="9"/>
    </row>
    <row r="480" spans="1:14" x14ac:dyDescent="0.3">
      <c r="A480" s="10"/>
      <c r="B480" s="41" t="s">
        <v>48</v>
      </c>
      <c r="C480" s="38"/>
      <c r="D480" s="64">
        <f>COUNTIF(E475,"0")</f>
        <v>0</v>
      </c>
      <c r="E480" s="64"/>
      <c r="F480" s="64">
        <f t="shared" ref="F480:L480" si="216">COUNTIF(G475,"0")</f>
        <v>0</v>
      </c>
      <c r="G480" s="64"/>
      <c r="H480" s="64">
        <f t="shared" si="216"/>
        <v>0</v>
      </c>
      <c r="I480" s="64"/>
      <c r="J480" s="64">
        <f t="shared" si="216"/>
        <v>0</v>
      </c>
      <c r="K480" s="64"/>
      <c r="L480" s="64">
        <f t="shared" si="216"/>
        <v>0</v>
      </c>
      <c r="M480" s="38"/>
      <c r="N480" s="9"/>
    </row>
    <row r="481" spans="1:14" x14ac:dyDescent="0.3">
      <c r="A481" s="10"/>
      <c r="B481" s="41"/>
      <c r="C481" s="38"/>
      <c r="D481" s="64"/>
      <c r="E481" s="21"/>
      <c r="F481" s="21"/>
      <c r="G481" s="21"/>
      <c r="H481" s="21"/>
      <c r="I481" s="21"/>
      <c r="J481" s="21"/>
      <c r="K481" s="21"/>
      <c r="L481" s="31"/>
      <c r="M481" s="38"/>
      <c r="N481" s="9"/>
    </row>
    <row r="482" spans="1:14" x14ac:dyDescent="0.3">
      <c r="A482" s="10"/>
      <c r="B482" s="49" t="s">
        <v>49</v>
      </c>
      <c r="C482" s="38"/>
      <c r="D482" s="65">
        <f>AVERAGE(E475)</f>
        <v>2</v>
      </c>
      <c r="E482" s="65"/>
      <c r="F482" s="65">
        <f t="shared" ref="F482:L482" si="217">AVERAGE(G475)</f>
        <v>2</v>
      </c>
      <c r="G482" s="65"/>
      <c r="H482" s="65">
        <f t="shared" si="217"/>
        <v>2</v>
      </c>
      <c r="I482" s="65"/>
      <c r="J482" s="65">
        <f t="shared" si="217"/>
        <v>2</v>
      </c>
      <c r="K482" s="65"/>
      <c r="L482" s="65">
        <f t="shared" si="217"/>
        <v>2</v>
      </c>
      <c r="M482" s="38"/>
      <c r="N482" s="9"/>
    </row>
    <row r="483" spans="1:14" x14ac:dyDescent="0.3">
      <c r="A483" s="10"/>
      <c r="B483" s="41" t="s">
        <v>50</v>
      </c>
      <c r="C483" s="38"/>
      <c r="D483" s="64" t="e">
        <f>MODE(E475)</f>
        <v>#N/A</v>
      </c>
      <c r="E483" s="64"/>
      <c r="F483" s="64" t="e">
        <f t="shared" ref="F483:L483" si="218">MODE(G475)</f>
        <v>#N/A</v>
      </c>
      <c r="G483" s="64"/>
      <c r="H483" s="64" t="e">
        <f t="shared" si="218"/>
        <v>#N/A</v>
      </c>
      <c r="I483" s="64"/>
      <c r="J483" s="64" t="e">
        <f t="shared" si="218"/>
        <v>#N/A</v>
      </c>
      <c r="K483" s="64"/>
      <c r="L483" s="64" t="e">
        <f t="shared" si="218"/>
        <v>#N/A</v>
      </c>
      <c r="M483" s="38"/>
      <c r="N483" s="9"/>
    </row>
    <row r="484" spans="1:14" x14ac:dyDescent="0.3">
      <c r="A484" s="10"/>
      <c r="B484" s="50" t="s">
        <v>51</v>
      </c>
      <c r="C484" s="38"/>
      <c r="D484" s="64">
        <f>MEDIAN(E475)</f>
        <v>2</v>
      </c>
      <c r="E484" s="64"/>
      <c r="F484" s="64">
        <f t="shared" ref="F484:L484" si="219">MEDIAN(G475)</f>
        <v>2</v>
      </c>
      <c r="G484" s="64"/>
      <c r="H484" s="64">
        <f t="shared" si="219"/>
        <v>2</v>
      </c>
      <c r="I484" s="64"/>
      <c r="J484" s="64">
        <f t="shared" si="219"/>
        <v>2</v>
      </c>
      <c r="K484" s="64"/>
      <c r="L484" s="64">
        <f t="shared" si="219"/>
        <v>2</v>
      </c>
      <c r="M484" s="38"/>
      <c r="N484" s="9"/>
    </row>
    <row r="485" spans="1:14" x14ac:dyDescent="0.3">
      <c r="A485" s="10"/>
      <c r="B485" s="49" t="s">
        <v>52</v>
      </c>
      <c r="C485" s="38"/>
      <c r="D485" s="65">
        <f>_xlfn.STDEV.P(E475)</f>
        <v>0</v>
      </c>
      <c r="E485" s="65"/>
      <c r="F485" s="65">
        <f t="shared" ref="F485:L485" si="220">_xlfn.STDEV.P(G475)</f>
        <v>0</v>
      </c>
      <c r="G485" s="65"/>
      <c r="H485" s="65">
        <f t="shared" si="220"/>
        <v>0</v>
      </c>
      <c r="I485" s="65"/>
      <c r="J485" s="65">
        <f t="shared" si="220"/>
        <v>0</v>
      </c>
      <c r="K485" s="65"/>
      <c r="L485" s="65">
        <f t="shared" si="220"/>
        <v>0</v>
      </c>
      <c r="M485" s="38"/>
      <c r="N485" s="9"/>
    </row>
    <row r="486" spans="1:14" x14ac:dyDescent="0.3">
      <c r="A486" s="10"/>
      <c r="B486" s="51" t="s">
        <v>53</v>
      </c>
      <c r="C486" s="38"/>
      <c r="D486" s="66">
        <f>D478/D476</f>
        <v>1</v>
      </c>
      <c r="E486" s="66"/>
      <c r="F486" s="66">
        <f t="shared" ref="F486:L486" si="221">F478/F476</f>
        <v>1</v>
      </c>
      <c r="G486" s="66"/>
      <c r="H486" s="66">
        <f t="shared" si="221"/>
        <v>1</v>
      </c>
      <c r="I486" s="66"/>
      <c r="J486" s="66">
        <f t="shared" si="221"/>
        <v>1</v>
      </c>
      <c r="K486" s="66"/>
      <c r="L486" s="66">
        <f t="shared" si="221"/>
        <v>1</v>
      </c>
      <c r="M486" s="38"/>
      <c r="N486" s="9"/>
    </row>
    <row r="487" spans="1:14" ht="15" thickBot="1" x14ac:dyDescent="0.35">
      <c r="A487" s="10"/>
      <c r="B487" s="52"/>
      <c r="C487" s="70"/>
      <c r="D487" s="71"/>
      <c r="E487" s="71"/>
      <c r="F487" s="71"/>
      <c r="G487" s="71"/>
      <c r="H487" s="71"/>
      <c r="I487" s="71"/>
      <c r="J487" s="71"/>
      <c r="K487" s="71"/>
      <c r="L487" s="72"/>
      <c r="M487" s="70"/>
      <c r="N487" s="9"/>
    </row>
    <row r="488" spans="1:14" x14ac:dyDescent="0.3">
      <c r="A488" s="10"/>
      <c r="B488" s="60" t="s">
        <v>38</v>
      </c>
      <c r="C488" s="67">
        <v>43115</v>
      </c>
      <c r="D488" s="60" t="s">
        <v>14</v>
      </c>
      <c r="E488" s="60">
        <v>2</v>
      </c>
      <c r="F488" s="60" t="s">
        <v>14</v>
      </c>
      <c r="G488" s="60">
        <v>2</v>
      </c>
      <c r="H488" s="60" t="s">
        <v>14</v>
      </c>
      <c r="I488" s="60">
        <v>2</v>
      </c>
      <c r="J488" s="60" t="s">
        <v>14</v>
      </c>
      <c r="K488" s="60">
        <v>2</v>
      </c>
      <c r="L488" s="68" t="s">
        <v>14</v>
      </c>
      <c r="M488" s="69">
        <v>2</v>
      </c>
      <c r="N488" s="9"/>
    </row>
    <row r="489" spans="1:14" x14ac:dyDescent="0.3">
      <c r="A489" s="10"/>
      <c r="B489" s="41" t="s">
        <v>44</v>
      </c>
      <c r="C489" s="38"/>
      <c r="D489" s="64">
        <v>1</v>
      </c>
      <c r="E489" s="64"/>
      <c r="F489" s="64">
        <v>1</v>
      </c>
      <c r="G489" s="64"/>
      <c r="H489" s="64">
        <v>1</v>
      </c>
      <c r="I489" s="64"/>
      <c r="J489" s="64">
        <v>1</v>
      </c>
      <c r="K489" s="64"/>
      <c r="L489" s="82">
        <v>1</v>
      </c>
      <c r="M489" s="38"/>
      <c r="N489" s="9"/>
    </row>
    <row r="490" spans="1:14" x14ac:dyDescent="0.3">
      <c r="A490" s="10"/>
      <c r="B490" s="41" t="s">
        <v>45</v>
      </c>
      <c r="C490" s="38"/>
      <c r="D490" s="64"/>
      <c r="E490" s="21"/>
      <c r="F490" s="21"/>
      <c r="G490" s="21"/>
      <c r="H490" s="21"/>
      <c r="I490" s="21"/>
      <c r="J490" s="21"/>
      <c r="K490" s="21"/>
      <c r="L490" s="31"/>
      <c r="M490" s="38"/>
      <c r="N490" s="9"/>
    </row>
    <row r="491" spans="1:14" x14ac:dyDescent="0.3">
      <c r="A491" s="10"/>
      <c r="B491" s="41" t="s">
        <v>46</v>
      </c>
      <c r="C491" s="38"/>
      <c r="D491" s="64">
        <f>COUNTIF(E488,"2")</f>
        <v>1</v>
      </c>
      <c r="E491" s="64"/>
      <c r="F491" s="64">
        <f t="shared" ref="F491:L491" si="222">COUNTIF(G488,"2")</f>
        <v>1</v>
      </c>
      <c r="G491" s="64"/>
      <c r="H491" s="64">
        <f t="shared" si="222"/>
        <v>1</v>
      </c>
      <c r="I491" s="64"/>
      <c r="J491" s="64">
        <f t="shared" si="222"/>
        <v>1</v>
      </c>
      <c r="K491" s="64"/>
      <c r="L491" s="64">
        <f t="shared" si="222"/>
        <v>1</v>
      </c>
      <c r="M491" s="38"/>
      <c r="N491" s="9"/>
    </row>
    <row r="492" spans="1:14" x14ac:dyDescent="0.3">
      <c r="A492" s="10"/>
      <c r="B492" s="41" t="s">
        <v>47</v>
      </c>
      <c r="C492" s="38"/>
      <c r="D492" s="64">
        <f>COUNTIF(E488,"1")</f>
        <v>0</v>
      </c>
      <c r="E492" s="64"/>
      <c r="F492" s="64">
        <f t="shared" ref="F492:L492" si="223">COUNTIF(G488,"1")</f>
        <v>0</v>
      </c>
      <c r="G492" s="64"/>
      <c r="H492" s="64">
        <f t="shared" si="223"/>
        <v>0</v>
      </c>
      <c r="I492" s="64"/>
      <c r="J492" s="64">
        <f t="shared" si="223"/>
        <v>0</v>
      </c>
      <c r="K492" s="64"/>
      <c r="L492" s="64">
        <f t="shared" si="223"/>
        <v>0</v>
      </c>
      <c r="M492" s="38"/>
      <c r="N492" s="9"/>
    </row>
    <row r="493" spans="1:14" x14ac:dyDescent="0.3">
      <c r="A493" s="10"/>
      <c r="B493" s="41" t="s">
        <v>48</v>
      </c>
      <c r="C493" s="38"/>
      <c r="D493" s="64">
        <f>COUNTIF(E488,"0")</f>
        <v>0</v>
      </c>
      <c r="E493" s="64"/>
      <c r="F493" s="64">
        <f t="shared" ref="F493:L493" si="224">COUNTIF(G488,"0")</f>
        <v>0</v>
      </c>
      <c r="G493" s="64"/>
      <c r="H493" s="64">
        <f t="shared" si="224"/>
        <v>0</v>
      </c>
      <c r="I493" s="64"/>
      <c r="J493" s="64">
        <f t="shared" si="224"/>
        <v>0</v>
      </c>
      <c r="K493" s="64"/>
      <c r="L493" s="64">
        <f t="shared" si="224"/>
        <v>0</v>
      </c>
      <c r="M493" s="38"/>
      <c r="N493" s="9"/>
    </row>
    <row r="494" spans="1:14" x14ac:dyDescent="0.3">
      <c r="A494" s="10"/>
      <c r="B494" s="41"/>
      <c r="C494" s="38"/>
      <c r="D494" s="64"/>
      <c r="E494" s="21"/>
      <c r="F494" s="21"/>
      <c r="G494" s="21"/>
      <c r="H494" s="21"/>
      <c r="I494" s="21"/>
      <c r="J494" s="21"/>
      <c r="K494" s="21"/>
      <c r="L494" s="31"/>
      <c r="M494" s="38"/>
      <c r="N494" s="9"/>
    </row>
    <row r="495" spans="1:14" x14ac:dyDescent="0.3">
      <c r="A495" s="10"/>
      <c r="B495" s="49" t="s">
        <v>49</v>
      </c>
      <c r="C495" s="38"/>
      <c r="D495" s="65">
        <f>AVERAGE(E488)</f>
        <v>2</v>
      </c>
      <c r="E495" s="65"/>
      <c r="F495" s="65">
        <f t="shared" ref="F495:L495" si="225">AVERAGE(G488)</f>
        <v>2</v>
      </c>
      <c r="G495" s="65"/>
      <c r="H495" s="65">
        <f t="shared" si="225"/>
        <v>2</v>
      </c>
      <c r="I495" s="65"/>
      <c r="J495" s="65">
        <f t="shared" si="225"/>
        <v>2</v>
      </c>
      <c r="K495" s="65"/>
      <c r="L495" s="65">
        <f t="shared" si="225"/>
        <v>2</v>
      </c>
      <c r="M495" s="38"/>
      <c r="N495" s="9"/>
    </row>
    <row r="496" spans="1:14" x14ac:dyDescent="0.3">
      <c r="A496" s="10"/>
      <c r="B496" s="41" t="s">
        <v>50</v>
      </c>
      <c r="C496" s="38"/>
      <c r="D496" s="64" t="e">
        <f>MODE(E488)</f>
        <v>#N/A</v>
      </c>
      <c r="E496" s="64"/>
      <c r="F496" s="64" t="e">
        <f t="shared" ref="F496:L496" si="226">MODE(G488)</f>
        <v>#N/A</v>
      </c>
      <c r="G496" s="64"/>
      <c r="H496" s="64" t="e">
        <f t="shared" si="226"/>
        <v>#N/A</v>
      </c>
      <c r="I496" s="64"/>
      <c r="J496" s="64" t="e">
        <f t="shared" si="226"/>
        <v>#N/A</v>
      </c>
      <c r="K496" s="64"/>
      <c r="L496" s="64" t="e">
        <f t="shared" si="226"/>
        <v>#N/A</v>
      </c>
      <c r="M496" s="38"/>
      <c r="N496" s="9"/>
    </row>
    <row r="497" spans="1:14" x14ac:dyDescent="0.3">
      <c r="A497" s="10"/>
      <c r="B497" s="50" t="s">
        <v>51</v>
      </c>
      <c r="C497" s="38"/>
      <c r="D497" s="64">
        <f>MEDIAN(E488)</f>
        <v>2</v>
      </c>
      <c r="E497" s="64"/>
      <c r="F497" s="64">
        <f t="shared" ref="F497:L497" si="227">MEDIAN(G488)</f>
        <v>2</v>
      </c>
      <c r="G497" s="64"/>
      <c r="H497" s="64">
        <f t="shared" si="227"/>
        <v>2</v>
      </c>
      <c r="I497" s="64"/>
      <c r="J497" s="64">
        <f t="shared" si="227"/>
        <v>2</v>
      </c>
      <c r="K497" s="64"/>
      <c r="L497" s="64">
        <f t="shared" si="227"/>
        <v>2</v>
      </c>
      <c r="M497" s="38"/>
      <c r="N497" s="9"/>
    </row>
    <row r="498" spans="1:14" x14ac:dyDescent="0.3">
      <c r="A498" s="10"/>
      <c r="B498" s="49" t="s">
        <v>52</v>
      </c>
      <c r="C498" s="38"/>
      <c r="D498" s="65">
        <f>_xlfn.STDEV.P(E488)</f>
        <v>0</v>
      </c>
      <c r="E498" s="65"/>
      <c r="F498" s="65">
        <f t="shared" ref="F498:L498" si="228">_xlfn.STDEV.P(G488)</f>
        <v>0</v>
      </c>
      <c r="G498" s="65"/>
      <c r="H498" s="65">
        <f t="shared" si="228"/>
        <v>0</v>
      </c>
      <c r="I498" s="65"/>
      <c r="J498" s="65">
        <f t="shared" si="228"/>
        <v>0</v>
      </c>
      <c r="K498" s="65"/>
      <c r="L498" s="65">
        <f t="shared" si="228"/>
        <v>0</v>
      </c>
      <c r="M498" s="38"/>
      <c r="N498" s="9"/>
    </row>
    <row r="499" spans="1:14" x14ac:dyDescent="0.3">
      <c r="A499" s="10"/>
      <c r="B499" s="51" t="s">
        <v>53</v>
      </c>
      <c r="C499" s="38"/>
      <c r="D499" s="66">
        <f>D491/D489</f>
        <v>1</v>
      </c>
      <c r="E499" s="66"/>
      <c r="F499" s="66">
        <f t="shared" ref="F499:L499" si="229">F491/F489</f>
        <v>1</v>
      </c>
      <c r="G499" s="66"/>
      <c r="H499" s="66">
        <f t="shared" si="229"/>
        <v>1</v>
      </c>
      <c r="I499" s="66"/>
      <c r="J499" s="66">
        <f t="shared" si="229"/>
        <v>1</v>
      </c>
      <c r="K499" s="66"/>
      <c r="L499" s="66">
        <f t="shared" si="229"/>
        <v>1</v>
      </c>
      <c r="M499" s="38"/>
      <c r="N499" s="9"/>
    </row>
    <row r="500" spans="1:14" ht="15" thickBot="1" x14ac:dyDescent="0.35">
      <c r="A500" s="10"/>
      <c r="B500" s="52"/>
      <c r="C500" s="70"/>
      <c r="D500" s="71"/>
      <c r="E500" s="71"/>
      <c r="F500" s="71"/>
      <c r="G500" s="71"/>
      <c r="H500" s="71"/>
      <c r="I500" s="71"/>
      <c r="J500" s="71"/>
      <c r="K500" s="71"/>
      <c r="L500" s="72"/>
      <c r="M500" s="70"/>
      <c r="N500" s="9"/>
    </row>
    <row r="501" spans="1:14" x14ac:dyDescent="0.3">
      <c r="A501" s="10"/>
      <c r="B501" s="21" t="s">
        <v>39</v>
      </c>
      <c r="C501" s="67">
        <v>43115</v>
      </c>
      <c r="D501" s="60" t="s">
        <v>14</v>
      </c>
      <c r="E501" s="60">
        <v>2</v>
      </c>
      <c r="F501" s="60" t="s">
        <v>14</v>
      </c>
      <c r="G501" s="60">
        <v>2</v>
      </c>
      <c r="H501" s="60" t="s">
        <v>14</v>
      </c>
      <c r="I501" s="60">
        <v>2</v>
      </c>
      <c r="J501" s="60" t="s">
        <v>14</v>
      </c>
      <c r="K501" s="60">
        <v>2</v>
      </c>
      <c r="L501" s="68" t="s">
        <v>14</v>
      </c>
      <c r="M501" s="69">
        <v>2</v>
      </c>
      <c r="N501" s="9"/>
    </row>
    <row r="502" spans="1:14" x14ac:dyDescent="0.3">
      <c r="A502" s="10"/>
      <c r="B502" s="41" t="s">
        <v>44</v>
      </c>
      <c r="C502" s="38"/>
      <c r="D502" s="64">
        <v>1</v>
      </c>
      <c r="E502" s="64"/>
      <c r="F502" s="64">
        <v>1</v>
      </c>
      <c r="G502" s="64"/>
      <c r="H502" s="64">
        <v>1</v>
      </c>
      <c r="I502" s="64"/>
      <c r="J502" s="64">
        <v>1</v>
      </c>
      <c r="K502" s="64"/>
      <c r="L502" s="82">
        <v>1</v>
      </c>
      <c r="M502" s="38"/>
      <c r="N502" s="9"/>
    </row>
    <row r="503" spans="1:14" x14ac:dyDescent="0.3">
      <c r="A503" s="10"/>
      <c r="B503" s="41" t="s">
        <v>45</v>
      </c>
      <c r="C503" s="38"/>
      <c r="D503" s="64"/>
      <c r="E503" s="21"/>
      <c r="F503" s="21"/>
      <c r="G503" s="21"/>
      <c r="H503" s="21"/>
      <c r="I503" s="21"/>
      <c r="J503" s="21"/>
      <c r="K503" s="21"/>
      <c r="L503" s="31"/>
      <c r="M503" s="38"/>
      <c r="N503" s="9"/>
    </row>
    <row r="504" spans="1:14" x14ac:dyDescent="0.3">
      <c r="A504" s="10"/>
      <c r="B504" s="41" t="s">
        <v>46</v>
      </c>
      <c r="C504" s="38"/>
      <c r="D504" s="64">
        <f>COUNTIF(E501,"2")</f>
        <v>1</v>
      </c>
      <c r="E504" s="64"/>
      <c r="F504" s="64">
        <f t="shared" ref="F504:L504" si="230">COUNTIF(G501,"2")</f>
        <v>1</v>
      </c>
      <c r="G504" s="64"/>
      <c r="H504" s="64">
        <f t="shared" si="230"/>
        <v>1</v>
      </c>
      <c r="I504" s="64"/>
      <c r="J504" s="64">
        <f t="shared" si="230"/>
        <v>1</v>
      </c>
      <c r="K504" s="64"/>
      <c r="L504" s="64">
        <f t="shared" si="230"/>
        <v>1</v>
      </c>
      <c r="M504" s="38"/>
      <c r="N504" s="9"/>
    </row>
    <row r="505" spans="1:14" x14ac:dyDescent="0.3">
      <c r="A505" s="10"/>
      <c r="B505" s="41" t="s">
        <v>47</v>
      </c>
      <c r="C505" s="38"/>
      <c r="D505" s="64">
        <f>COUNTIF(E501,"1")</f>
        <v>0</v>
      </c>
      <c r="E505" s="64"/>
      <c r="F505" s="64">
        <f t="shared" ref="F505:L505" si="231">COUNTIF(G501,"1")</f>
        <v>0</v>
      </c>
      <c r="G505" s="64"/>
      <c r="H505" s="64">
        <f t="shared" si="231"/>
        <v>0</v>
      </c>
      <c r="I505" s="64"/>
      <c r="J505" s="64">
        <f t="shared" si="231"/>
        <v>0</v>
      </c>
      <c r="K505" s="64"/>
      <c r="L505" s="64">
        <f t="shared" si="231"/>
        <v>0</v>
      </c>
      <c r="M505" s="38"/>
      <c r="N505" s="9"/>
    </row>
    <row r="506" spans="1:14" x14ac:dyDescent="0.3">
      <c r="A506" s="10"/>
      <c r="B506" s="41" t="s">
        <v>48</v>
      </c>
      <c r="C506" s="38"/>
      <c r="D506" s="64">
        <f>COUNTIF(E501,"0")</f>
        <v>0</v>
      </c>
      <c r="E506" s="64"/>
      <c r="F506" s="64">
        <f t="shared" ref="F506:L506" si="232">COUNTIF(G501,"0")</f>
        <v>0</v>
      </c>
      <c r="G506" s="64"/>
      <c r="H506" s="64">
        <f t="shared" si="232"/>
        <v>0</v>
      </c>
      <c r="I506" s="64"/>
      <c r="J506" s="64">
        <f t="shared" si="232"/>
        <v>0</v>
      </c>
      <c r="K506" s="64"/>
      <c r="L506" s="64">
        <f t="shared" si="232"/>
        <v>0</v>
      </c>
      <c r="M506" s="38"/>
      <c r="N506" s="9"/>
    </row>
    <row r="507" spans="1:14" x14ac:dyDescent="0.3">
      <c r="A507" s="10"/>
      <c r="B507" s="41"/>
      <c r="C507" s="38"/>
      <c r="D507" s="64"/>
      <c r="E507" s="21"/>
      <c r="F507" s="21"/>
      <c r="G507" s="21"/>
      <c r="H507" s="21"/>
      <c r="I507" s="21"/>
      <c r="J507" s="21"/>
      <c r="K507" s="21"/>
      <c r="L507" s="31"/>
      <c r="M507" s="38"/>
      <c r="N507" s="9"/>
    </row>
    <row r="508" spans="1:14" x14ac:dyDescent="0.3">
      <c r="A508" s="10"/>
      <c r="B508" s="49" t="s">
        <v>49</v>
      </c>
      <c r="C508" s="38"/>
      <c r="D508" s="65">
        <f>AVERAGE(E501)</f>
        <v>2</v>
      </c>
      <c r="E508" s="65"/>
      <c r="F508" s="65">
        <f t="shared" ref="F508:L508" si="233">AVERAGE(G501)</f>
        <v>2</v>
      </c>
      <c r="G508" s="65"/>
      <c r="H508" s="65">
        <f t="shared" si="233"/>
        <v>2</v>
      </c>
      <c r="I508" s="65"/>
      <c r="J508" s="65">
        <f t="shared" si="233"/>
        <v>2</v>
      </c>
      <c r="K508" s="65"/>
      <c r="L508" s="65">
        <f t="shared" si="233"/>
        <v>2</v>
      </c>
      <c r="M508" s="38"/>
      <c r="N508" s="9"/>
    </row>
    <row r="509" spans="1:14" x14ac:dyDescent="0.3">
      <c r="A509" s="10"/>
      <c r="B509" s="41" t="s">
        <v>50</v>
      </c>
      <c r="C509" s="38"/>
      <c r="D509" s="64" t="e">
        <f>MODE(E501)</f>
        <v>#N/A</v>
      </c>
      <c r="E509" s="64"/>
      <c r="F509" s="64" t="e">
        <f t="shared" ref="F509:L509" si="234">MODE(G501)</f>
        <v>#N/A</v>
      </c>
      <c r="G509" s="64"/>
      <c r="H509" s="64" t="e">
        <f t="shared" si="234"/>
        <v>#N/A</v>
      </c>
      <c r="I509" s="64"/>
      <c r="J509" s="64" t="e">
        <f t="shared" si="234"/>
        <v>#N/A</v>
      </c>
      <c r="K509" s="64"/>
      <c r="L509" s="64" t="e">
        <f t="shared" si="234"/>
        <v>#N/A</v>
      </c>
      <c r="M509" s="38"/>
      <c r="N509" s="9"/>
    </row>
    <row r="510" spans="1:14" x14ac:dyDescent="0.3">
      <c r="A510" s="10"/>
      <c r="B510" s="50" t="s">
        <v>51</v>
      </c>
      <c r="C510" s="38"/>
      <c r="D510" s="64">
        <f>MEDIAN(E501)</f>
        <v>2</v>
      </c>
      <c r="E510" s="64"/>
      <c r="F510" s="64">
        <f t="shared" ref="F510:L510" si="235">MEDIAN(G501)</f>
        <v>2</v>
      </c>
      <c r="G510" s="64"/>
      <c r="H510" s="64">
        <f t="shared" si="235"/>
        <v>2</v>
      </c>
      <c r="I510" s="64"/>
      <c r="J510" s="64">
        <f t="shared" si="235"/>
        <v>2</v>
      </c>
      <c r="K510" s="64"/>
      <c r="L510" s="64">
        <f t="shared" si="235"/>
        <v>2</v>
      </c>
      <c r="M510" s="38"/>
      <c r="N510" s="9"/>
    </row>
    <row r="511" spans="1:14" x14ac:dyDescent="0.3">
      <c r="A511" s="10"/>
      <c r="B511" s="49" t="s">
        <v>52</v>
      </c>
      <c r="C511" s="38"/>
      <c r="D511" s="64">
        <f>_xlfn.STDEV.P(E501)</f>
        <v>0</v>
      </c>
      <c r="E511" s="64"/>
      <c r="F511" s="64">
        <f t="shared" ref="F511:L511" si="236">_xlfn.STDEV.P(G501)</f>
        <v>0</v>
      </c>
      <c r="G511" s="64"/>
      <c r="H511" s="64">
        <f t="shared" si="236"/>
        <v>0</v>
      </c>
      <c r="I511" s="64"/>
      <c r="J511" s="64">
        <f t="shared" si="236"/>
        <v>0</v>
      </c>
      <c r="K511" s="64"/>
      <c r="L511" s="64">
        <f t="shared" si="236"/>
        <v>0</v>
      </c>
      <c r="M511" s="38"/>
      <c r="N511" s="9"/>
    </row>
    <row r="512" spans="1:14" x14ac:dyDescent="0.3">
      <c r="A512" s="10"/>
      <c r="B512" s="51" t="s">
        <v>53</v>
      </c>
      <c r="C512" s="38"/>
      <c r="D512" s="66">
        <f>D504/D502</f>
        <v>1</v>
      </c>
      <c r="E512" s="66"/>
      <c r="F512" s="66">
        <f t="shared" ref="F512:L512" si="237">F504/F502</f>
        <v>1</v>
      </c>
      <c r="G512" s="66"/>
      <c r="H512" s="66">
        <f t="shared" si="237"/>
        <v>1</v>
      </c>
      <c r="I512" s="66"/>
      <c r="J512" s="66">
        <f t="shared" si="237"/>
        <v>1</v>
      </c>
      <c r="K512" s="66"/>
      <c r="L512" s="66">
        <f t="shared" si="237"/>
        <v>1</v>
      </c>
      <c r="M512" s="38"/>
      <c r="N512" s="9"/>
    </row>
    <row r="513" spans="1:14" ht="15" thickBot="1" x14ac:dyDescent="0.35">
      <c r="A513" s="10"/>
      <c r="B513" s="52"/>
      <c r="C513" s="70"/>
      <c r="D513" s="71"/>
      <c r="E513" s="71"/>
      <c r="F513" s="71"/>
      <c r="G513" s="71"/>
      <c r="H513" s="71"/>
      <c r="I513" s="71"/>
      <c r="J513" s="71"/>
      <c r="K513" s="71"/>
      <c r="L513" s="72"/>
      <c r="M513" s="70"/>
      <c r="N513" s="9"/>
    </row>
    <row r="514" spans="1:14" x14ac:dyDescent="0.3">
      <c r="A514" s="10"/>
      <c r="B514" s="21" t="s">
        <v>40</v>
      </c>
      <c r="C514" s="67">
        <v>43115</v>
      </c>
      <c r="D514" s="60" t="s">
        <v>14</v>
      </c>
      <c r="E514" s="60">
        <v>2</v>
      </c>
      <c r="F514" s="60" t="s">
        <v>14</v>
      </c>
      <c r="G514" s="60">
        <v>2</v>
      </c>
      <c r="H514" s="60" t="s">
        <v>14</v>
      </c>
      <c r="I514" s="60">
        <v>2</v>
      </c>
      <c r="J514" s="60" t="s">
        <v>14</v>
      </c>
      <c r="K514" s="60">
        <v>2</v>
      </c>
      <c r="L514" s="68" t="s">
        <v>14</v>
      </c>
      <c r="M514" s="69">
        <v>2</v>
      </c>
      <c r="N514" s="9"/>
    </row>
    <row r="515" spans="1:14" x14ac:dyDescent="0.3">
      <c r="A515" s="10"/>
      <c r="B515" s="21" t="s">
        <v>40</v>
      </c>
      <c r="C515" s="25">
        <v>43115</v>
      </c>
      <c r="D515" s="21" t="s">
        <v>14</v>
      </c>
      <c r="E515" s="21">
        <v>2</v>
      </c>
      <c r="F515" s="21" t="s">
        <v>14</v>
      </c>
      <c r="G515" s="21">
        <v>2</v>
      </c>
      <c r="H515" s="21" t="s">
        <v>14</v>
      </c>
      <c r="I515" s="21">
        <v>2</v>
      </c>
      <c r="J515" s="21" t="s">
        <v>14</v>
      </c>
      <c r="K515" s="21">
        <v>2</v>
      </c>
      <c r="L515" s="31" t="s">
        <v>14</v>
      </c>
      <c r="M515" s="38">
        <v>2</v>
      </c>
      <c r="N515" s="9"/>
    </row>
    <row r="516" spans="1:14" x14ac:dyDescent="0.3">
      <c r="A516" s="10"/>
      <c r="B516" s="41" t="s">
        <v>44</v>
      </c>
      <c r="C516" s="38"/>
      <c r="D516" s="64">
        <f>COUNT(E514:E515)</f>
        <v>2</v>
      </c>
      <c r="E516" s="64"/>
      <c r="F516" s="64">
        <f t="shared" ref="F516:L516" si="238">COUNT(G514:G515)</f>
        <v>2</v>
      </c>
      <c r="G516" s="64"/>
      <c r="H516" s="64">
        <f t="shared" si="238"/>
        <v>2</v>
      </c>
      <c r="I516" s="64"/>
      <c r="J516" s="64">
        <f t="shared" si="238"/>
        <v>2</v>
      </c>
      <c r="K516" s="64"/>
      <c r="L516" s="64">
        <f t="shared" si="238"/>
        <v>2</v>
      </c>
      <c r="M516" s="38"/>
      <c r="N516" s="9"/>
    </row>
    <row r="517" spans="1:14" x14ac:dyDescent="0.3">
      <c r="A517" s="10"/>
      <c r="B517" s="41" t="s">
        <v>45</v>
      </c>
      <c r="C517" s="38"/>
      <c r="D517" s="64"/>
      <c r="E517" s="21"/>
      <c r="F517" s="21"/>
      <c r="G517" s="21"/>
      <c r="H517" s="21"/>
      <c r="I517" s="21"/>
      <c r="J517" s="21"/>
      <c r="K517" s="21"/>
      <c r="L517" s="31"/>
      <c r="M517" s="38"/>
      <c r="N517" s="9"/>
    </row>
    <row r="518" spans="1:14" x14ac:dyDescent="0.3">
      <c r="A518" s="10"/>
      <c r="B518" s="41" t="s">
        <v>46</v>
      </c>
      <c r="C518" s="38"/>
      <c r="D518" s="64">
        <f>COUNTIF(E514:E515,"2")</f>
        <v>2</v>
      </c>
      <c r="E518" s="64"/>
      <c r="F518" s="64">
        <f t="shared" ref="F518:L518" si="239">COUNTIF(G514:G515,"2")</f>
        <v>2</v>
      </c>
      <c r="G518" s="64"/>
      <c r="H518" s="64">
        <f t="shared" si="239"/>
        <v>2</v>
      </c>
      <c r="I518" s="64"/>
      <c r="J518" s="64">
        <f t="shared" si="239"/>
        <v>2</v>
      </c>
      <c r="K518" s="64"/>
      <c r="L518" s="64">
        <f t="shared" si="239"/>
        <v>2</v>
      </c>
      <c r="M518" s="38"/>
      <c r="N518" s="9"/>
    </row>
    <row r="519" spans="1:14" x14ac:dyDescent="0.3">
      <c r="A519" s="10"/>
      <c r="B519" s="41" t="s">
        <v>47</v>
      </c>
      <c r="C519" s="38"/>
      <c r="D519" s="64">
        <f>COUNTIF(E514:E515,"1")</f>
        <v>0</v>
      </c>
      <c r="E519" s="64"/>
      <c r="F519" s="64">
        <f t="shared" ref="F519:M519" si="240">COUNTIF(G514:G515,"1")</f>
        <v>0</v>
      </c>
      <c r="G519" s="64"/>
      <c r="H519" s="64">
        <f t="shared" si="240"/>
        <v>0</v>
      </c>
      <c r="I519" s="64"/>
      <c r="J519" s="64">
        <f t="shared" si="240"/>
        <v>0</v>
      </c>
      <c r="K519" s="64"/>
      <c r="L519" s="64">
        <f t="shared" si="240"/>
        <v>0</v>
      </c>
      <c r="M519" s="64">
        <f t="shared" si="240"/>
        <v>0</v>
      </c>
      <c r="N519" s="9"/>
    </row>
    <row r="520" spans="1:14" x14ac:dyDescent="0.3">
      <c r="A520" s="10"/>
      <c r="B520" s="41" t="s">
        <v>48</v>
      </c>
      <c r="C520" s="38"/>
      <c r="D520" s="64">
        <f>COUNTIF(E514:E515,"0")</f>
        <v>0</v>
      </c>
      <c r="E520" s="64"/>
      <c r="F520" s="64">
        <f t="shared" ref="F520:L520" si="241">COUNTIF(G514:G515,"0")</f>
        <v>0</v>
      </c>
      <c r="G520" s="64"/>
      <c r="H520" s="64">
        <f t="shared" si="241"/>
        <v>0</v>
      </c>
      <c r="I520" s="64"/>
      <c r="J520" s="64">
        <f t="shared" si="241"/>
        <v>0</v>
      </c>
      <c r="K520" s="64"/>
      <c r="L520" s="64">
        <f t="shared" si="241"/>
        <v>0</v>
      </c>
      <c r="M520" s="38"/>
      <c r="N520" s="9"/>
    </row>
    <row r="521" spans="1:14" x14ac:dyDescent="0.3">
      <c r="A521" s="10"/>
      <c r="B521" s="41"/>
      <c r="C521" s="38"/>
      <c r="D521" s="64"/>
      <c r="E521" s="21"/>
      <c r="F521" s="21"/>
      <c r="G521" s="21"/>
      <c r="H521" s="21"/>
      <c r="I521" s="21"/>
      <c r="J521" s="21"/>
      <c r="K521" s="21"/>
      <c r="L521" s="31"/>
      <c r="M521" s="38"/>
      <c r="N521" s="9"/>
    </row>
    <row r="522" spans="1:14" x14ac:dyDescent="0.3">
      <c r="A522" s="10"/>
      <c r="B522" s="49" t="s">
        <v>49</v>
      </c>
      <c r="C522" s="38"/>
      <c r="D522" s="64">
        <f>AVERAGE(E514:E515)</f>
        <v>2</v>
      </c>
      <c r="E522" s="64"/>
      <c r="F522" s="64">
        <f t="shared" ref="F522:L522" si="242">AVERAGE(G514:G515)</f>
        <v>2</v>
      </c>
      <c r="G522" s="64"/>
      <c r="H522" s="64">
        <f t="shared" si="242"/>
        <v>2</v>
      </c>
      <c r="I522" s="64"/>
      <c r="J522" s="64">
        <f t="shared" si="242"/>
        <v>2</v>
      </c>
      <c r="K522" s="64"/>
      <c r="L522" s="64">
        <f t="shared" si="242"/>
        <v>2</v>
      </c>
      <c r="M522" s="38"/>
      <c r="N522" s="9"/>
    </row>
    <row r="523" spans="1:14" x14ac:dyDescent="0.3">
      <c r="A523" s="10"/>
      <c r="B523" s="41" t="s">
        <v>50</v>
      </c>
      <c r="C523" s="38"/>
      <c r="D523" s="64">
        <f>MODE(E514:E515)</f>
        <v>2</v>
      </c>
      <c r="E523" s="64"/>
      <c r="F523" s="64">
        <f t="shared" ref="F523:L523" si="243">MODE(G514:G515)</f>
        <v>2</v>
      </c>
      <c r="G523" s="64"/>
      <c r="H523" s="64">
        <f t="shared" si="243"/>
        <v>2</v>
      </c>
      <c r="I523" s="64"/>
      <c r="J523" s="64">
        <f t="shared" si="243"/>
        <v>2</v>
      </c>
      <c r="K523" s="64"/>
      <c r="L523" s="64">
        <f t="shared" si="243"/>
        <v>2</v>
      </c>
      <c r="M523" s="38"/>
      <c r="N523" s="9"/>
    </row>
    <row r="524" spans="1:14" x14ac:dyDescent="0.3">
      <c r="A524" s="10"/>
      <c r="B524" s="50" t="s">
        <v>51</v>
      </c>
      <c r="C524" s="38"/>
      <c r="D524" s="64">
        <f>MEDIAN(E514:E515)</f>
        <v>2</v>
      </c>
      <c r="E524" s="64"/>
      <c r="F524" s="64">
        <f t="shared" ref="F524:L524" si="244">MEDIAN(G514:G515)</f>
        <v>2</v>
      </c>
      <c r="G524" s="64"/>
      <c r="H524" s="64">
        <f t="shared" si="244"/>
        <v>2</v>
      </c>
      <c r="I524" s="64"/>
      <c r="J524" s="64">
        <f t="shared" si="244"/>
        <v>2</v>
      </c>
      <c r="K524" s="64"/>
      <c r="L524" s="64">
        <f t="shared" si="244"/>
        <v>2</v>
      </c>
      <c r="M524" s="38"/>
      <c r="N524" s="9"/>
    </row>
    <row r="525" spans="1:14" x14ac:dyDescent="0.3">
      <c r="A525" s="10"/>
      <c r="B525" s="49" t="s">
        <v>52</v>
      </c>
      <c r="C525" s="38"/>
      <c r="D525" s="64">
        <f>_xlfn.STDEV.P(E514:E515)</f>
        <v>0</v>
      </c>
      <c r="E525" s="64"/>
      <c r="F525" s="64">
        <f t="shared" ref="F525:L525" si="245">_xlfn.STDEV.P(G514:G515)</f>
        <v>0</v>
      </c>
      <c r="G525" s="64"/>
      <c r="H525" s="64">
        <f t="shared" si="245"/>
        <v>0</v>
      </c>
      <c r="I525" s="64"/>
      <c r="J525" s="64">
        <f t="shared" si="245"/>
        <v>0</v>
      </c>
      <c r="K525" s="64"/>
      <c r="L525" s="64">
        <f t="shared" si="245"/>
        <v>0</v>
      </c>
      <c r="M525" s="38"/>
      <c r="N525" s="9"/>
    </row>
    <row r="526" spans="1:14" x14ac:dyDescent="0.3">
      <c r="A526" s="10"/>
      <c r="B526" s="51" t="s">
        <v>53</v>
      </c>
      <c r="C526" s="38"/>
      <c r="D526" s="64">
        <f>D518/D516</f>
        <v>1</v>
      </c>
      <c r="E526" s="64"/>
      <c r="F526" s="64">
        <f t="shared" ref="F526:L526" si="246">F518/F516</f>
        <v>1</v>
      </c>
      <c r="G526" s="64"/>
      <c r="H526" s="64">
        <f t="shared" si="246"/>
        <v>1</v>
      </c>
      <c r="I526" s="64"/>
      <c r="J526" s="64">
        <f t="shared" si="246"/>
        <v>1</v>
      </c>
      <c r="K526" s="64"/>
      <c r="L526" s="64">
        <f t="shared" si="246"/>
        <v>1</v>
      </c>
      <c r="M526" s="38"/>
      <c r="N526" s="9"/>
    </row>
    <row r="527" spans="1:14" ht="15" thickBot="1" x14ac:dyDescent="0.35">
      <c r="A527" s="10"/>
      <c r="B527" s="52"/>
      <c r="C527" s="70"/>
      <c r="D527" s="71"/>
      <c r="E527" s="71"/>
      <c r="F527" s="71"/>
      <c r="G527" s="71"/>
      <c r="H527" s="71"/>
      <c r="I527" s="71"/>
      <c r="J527" s="71"/>
      <c r="K527" s="71"/>
      <c r="L527" s="72"/>
      <c r="M527" s="70"/>
      <c r="N527" s="9"/>
    </row>
    <row r="528" spans="1:14" x14ac:dyDescent="0.3">
      <c r="A528" s="10"/>
      <c r="B528" s="21" t="s">
        <v>41</v>
      </c>
      <c r="C528" s="67">
        <v>43115</v>
      </c>
      <c r="D528" s="60" t="s">
        <v>14</v>
      </c>
      <c r="E528" s="60">
        <v>2</v>
      </c>
      <c r="F528" s="60" t="s">
        <v>14</v>
      </c>
      <c r="G528" s="60">
        <v>2</v>
      </c>
      <c r="H528" s="60" t="s">
        <v>14</v>
      </c>
      <c r="I528" s="60">
        <v>2</v>
      </c>
      <c r="J528" s="60" t="s">
        <v>14</v>
      </c>
      <c r="K528" s="60">
        <v>2</v>
      </c>
      <c r="L528" s="68" t="s">
        <v>14</v>
      </c>
      <c r="M528" s="69">
        <v>2</v>
      </c>
      <c r="N528" s="9"/>
    </row>
    <row r="529" spans="1:14" x14ac:dyDescent="0.3">
      <c r="A529" s="10"/>
      <c r="B529" s="21" t="s">
        <v>41</v>
      </c>
      <c r="C529" s="25">
        <v>43115</v>
      </c>
      <c r="D529" s="21" t="s">
        <v>14</v>
      </c>
      <c r="E529" s="21">
        <v>2</v>
      </c>
      <c r="F529" s="21" t="s">
        <v>14</v>
      </c>
      <c r="G529" s="21">
        <v>2</v>
      </c>
      <c r="H529" s="21" t="s">
        <v>14</v>
      </c>
      <c r="I529" s="21">
        <v>2</v>
      </c>
      <c r="J529" s="21" t="s">
        <v>15</v>
      </c>
      <c r="K529" s="21">
        <v>1</v>
      </c>
      <c r="L529" s="31" t="s">
        <v>14</v>
      </c>
      <c r="M529" s="38">
        <v>2</v>
      </c>
      <c r="N529" s="9"/>
    </row>
    <row r="530" spans="1:14" x14ac:dyDescent="0.3">
      <c r="A530" s="10"/>
      <c r="B530" s="21" t="s">
        <v>41</v>
      </c>
      <c r="C530" s="25">
        <v>43115</v>
      </c>
      <c r="D530" s="46" t="s">
        <v>14</v>
      </c>
      <c r="E530" s="46">
        <v>2</v>
      </c>
      <c r="F530" s="46" t="s">
        <v>14</v>
      </c>
      <c r="G530" s="46">
        <v>2</v>
      </c>
      <c r="H530" s="46" t="s">
        <v>14</v>
      </c>
      <c r="I530" s="46">
        <v>2</v>
      </c>
      <c r="J530" s="46" t="s">
        <v>14</v>
      </c>
      <c r="K530" s="46">
        <v>2</v>
      </c>
      <c r="L530" s="48" t="s">
        <v>14</v>
      </c>
      <c r="M530" s="76">
        <v>2</v>
      </c>
      <c r="N530" s="9"/>
    </row>
    <row r="531" spans="1:14" x14ac:dyDescent="0.3">
      <c r="B531" s="41" t="s">
        <v>44</v>
      </c>
      <c r="C531" s="38"/>
      <c r="D531" s="41">
        <f>COUNT(E528:E530)</f>
        <v>3</v>
      </c>
      <c r="E531" s="41"/>
      <c r="F531" s="41">
        <f t="shared" ref="F531:L531" si="247">COUNT(G528:G530)</f>
        <v>3</v>
      </c>
      <c r="G531" s="41"/>
      <c r="H531" s="41">
        <f t="shared" si="247"/>
        <v>3</v>
      </c>
      <c r="I531" s="41"/>
      <c r="J531" s="41">
        <f t="shared" si="247"/>
        <v>3</v>
      </c>
      <c r="K531" s="41"/>
      <c r="L531" s="41">
        <f t="shared" si="247"/>
        <v>3</v>
      </c>
      <c r="M531" s="38"/>
      <c r="N531" s="9"/>
    </row>
    <row r="532" spans="1:14" x14ac:dyDescent="0.3">
      <c r="B532" s="41" t="s">
        <v>45</v>
      </c>
      <c r="C532" s="38"/>
      <c r="D532" s="41"/>
      <c r="E532" s="38"/>
      <c r="F532" s="38"/>
      <c r="G532" s="38"/>
      <c r="H532" s="38"/>
      <c r="I532" s="38"/>
      <c r="J532" s="38"/>
      <c r="K532" s="38"/>
      <c r="L532" s="38"/>
      <c r="M532" s="38"/>
      <c r="N532" s="9"/>
    </row>
    <row r="533" spans="1:14" x14ac:dyDescent="0.3">
      <c r="B533" s="41" t="s">
        <v>46</v>
      </c>
      <c r="C533" s="38"/>
      <c r="D533" s="41">
        <f>COUNTIF(E528:E530,"2")</f>
        <v>3</v>
      </c>
      <c r="E533" s="41"/>
      <c r="F533" s="41">
        <f t="shared" ref="F533:L533" si="248">COUNTIF(G528:G530,"2")</f>
        <v>3</v>
      </c>
      <c r="G533" s="41"/>
      <c r="H533" s="41">
        <f t="shared" si="248"/>
        <v>3</v>
      </c>
      <c r="I533" s="41"/>
      <c r="J533" s="41">
        <f t="shared" si="248"/>
        <v>2</v>
      </c>
      <c r="K533" s="41"/>
      <c r="L533" s="41">
        <f t="shared" si="248"/>
        <v>3</v>
      </c>
      <c r="M533" s="38"/>
      <c r="N533" s="9"/>
    </row>
    <row r="534" spans="1:14" x14ac:dyDescent="0.3">
      <c r="B534" s="41" t="s">
        <v>47</v>
      </c>
      <c r="C534" s="38"/>
      <c r="D534" s="41">
        <f>COUNTIF(E528:E530,"1")</f>
        <v>0</v>
      </c>
      <c r="E534" s="41"/>
      <c r="F534" s="41">
        <f t="shared" ref="F534:L534" si="249">COUNTIF(G528:G530,"1")</f>
        <v>0</v>
      </c>
      <c r="G534" s="41"/>
      <c r="H534" s="41">
        <f t="shared" si="249"/>
        <v>0</v>
      </c>
      <c r="I534" s="41"/>
      <c r="J534" s="41">
        <f t="shared" si="249"/>
        <v>1</v>
      </c>
      <c r="K534" s="41"/>
      <c r="L534" s="41">
        <f t="shared" si="249"/>
        <v>0</v>
      </c>
      <c r="M534" s="38"/>
      <c r="N534" s="9"/>
    </row>
    <row r="535" spans="1:14" x14ac:dyDescent="0.3">
      <c r="B535" s="41" t="s">
        <v>48</v>
      </c>
      <c r="C535" s="38"/>
      <c r="D535" s="41">
        <f>COUNTIF(E528:E530,"0")</f>
        <v>0</v>
      </c>
      <c r="E535" s="41"/>
      <c r="F535" s="41">
        <f t="shared" ref="F535:L535" si="250">COUNTIF(G528:G530,"0")</f>
        <v>0</v>
      </c>
      <c r="G535" s="41"/>
      <c r="H535" s="41">
        <f t="shared" si="250"/>
        <v>0</v>
      </c>
      <c r="I535" s="41"/>
      <c r="J535" s="41">
        <f t="shared" si="250"/>
        <v>0</v>
      </c>
      <c r="K535" s="41"/>
      <c r="L535" s="41">
        <f t="shared" si="250"/>
        <v>0</v>
      </c>
      <c r="M535" s="38"/>
      <c r="N535" s="9"/>
    </row>
    <row r="536" spans="1:14" x14ac:dyDescent="0.3">
      <c r="B536" s="41"/>
      <c r="C536" s="38"/>
      <c r="D536" s="41"/>
      <c r="E536" s="38"/>
      <c r="F536" s="38"/>
      <c r="G536" s="38"/>
      <c r="H536" s="38"/>
      <c r="I536" s="38"/>
      <c r="J536" s="38"/>
      <c r="K536" s="38"/>
      <c r="L536" s="38"/>
      <c r="M536" s="38"/>
      <c r="N536" s="9"/>
    </row>
    <row r="537" spans="1:14" x14ac:dyDescent="0.3">
      <c r="B537" s="49" t="s">
        <v>49</v>
      </c>
      <c r="C537" s="38"/>
      <c r="D537" s="49">
        <f>AVERAGE(E528:E530)</f>
        <v>2</v>
      </c>
      <c r="E537" s="49"/>
      <c r="F537" s="49">
        <f t="shared" ref="F537:L537" si="251">AVERAGE(G528:G530)</f>
        <v>2</v>
      </c>
      <c r="G537" s="49"/>
      <c r="H537" s="49">
        <f t="shared" si="251"/>
        <v>2</v>
      </c>
      <c r="I537" s="49"/>
      <c r="J537" s="49">
        <f t="shared" si="251"/>
        <v>1.6666666666666667</v>
      </c>
      <c r="K537" s="49"/>
      <c r="L537" s="49">
        <f t="shared" si="251"/>
        <v>2</v>
      </c>
      <c r="M537" s="38"/>
      <c r="N537" s="9"/>
    </row>
    <row r="538" spans="1:14" x14ac:dyDescent="0.3">
      <c r="B538" s="41" t="s">
        <v>50</v>
      </c>
      <c r="C538" s="38"/>
      <c r="D538" s="41">
        <f>MODE(E528:E530)</f>
        <v>2</v>
      </c>
      <c r="E538" s="41"/>
      <c r="F538" s="41">
        <f t="shared" ref="F538:L538" si="252">MODE(G528:G530)</f>
        <v>2</v>
      </c>
      <c r="G538" s="41"/>
      <c r="H538" s="41">
        <f t="shared" si="252"/>
        <v>2</v>
      </c>
      <c r="I538" s="41"/>
      <c r="J538" s="41">
        <f t="shared" si="252"/>
        <v>2</v>
      </c>
      <c r="K538" s="41"/>
      <c r="L538" s="41">
        <f t="shared" si="252"/>
        <v>2</v>
      </c>
      <c r="M538" s="38"/>
      <c r="N538" s="9"/>
    </row>
    <row r="539" spans="1:14" x14ac:dyDescent="0.3">
      <c r="B539" s="50" t="s">
        <v>51</v>
      </c>
      <c r="C539" s="38"/>
      <c r="D539" s="41">
        <f>MEDIAN(E528:E530)</f>
        <v>2</v>
      </c>
      <c r="E539" s="41"/>
      <c r="F539" s="41">
        <f t="shared" ref="F539:L539" si="253">MEDIAN(G528:G530)</f>
        <v>2</v>
      </c>
      <c r="G539" s="41"/>
      <c r="H539" s="41">
        <f t="shared" si="253"/>
        <v>2</v>
      </c>
      <c r="I539" s="41"/>
      <c r="J539" s="41">
        <f t="shared" si="253"/>
        <v>2</v>
      </c>
      <c r="K539" s="41"/>
      <c r="L539" s="41">
        <f t="shared" si="253"/>
        <v>2</v>
      </c>
      <c r="M539" s="38"/>
      <c r="N539" s="9"/>
    </row>
    <row r="540" spans="1:14" x14ac:dyDescent="0.3">
      <c r="B540" s="49" t="s">
        <v>52</v>
      </c>
      <c r="C540" s="38"/>
      <c r="D540" s="49"/>
      <c r="E540" s="49"/>
      <c r="F540" s="49"/>
      <c r="G540" s="49"/>
      <c r="H540" s="49"/>
      <c r="I540" s="49"/>
      <c r="J540" s="49"/>
      <c r="K540" s="49"/>
      <c r="L540" s="49"/>
      <c r="M540" s="38"/>
      <c r="N540" s="9"/>
    </row>
    <row r="541" spans="1:14" x14ac:dyDescent="0.3">
      <c r="B541" s="51" t="s">
        <v>53</v>
      </c>
      <c r="C541" s="38"/>
      <c r="D541" s="51">
        <f>D533/D531</f>
        <v>1</v>
      </c>
      <c r="E541" s="51"/>
      <c r="F541" s="51">
        <f t="shared" ref="F541:L541" si="254">F533/F531</f>
        <v>1</v>
      </c>
      <c r="G541" s="51"/>
      <c r="H541" s="51">
        <f t="shared" si="254"/>
        <v>1</v>
      </c>
      <c r="I541" s="51"/>
      <c r="J541" s="51">
        <f t="shared" si="254"/>
        <v>0.66666666666666663</v>
      </c>
      <c r="K541" s="51"/>
      <c r="L541" s="51">
        <f t="shared" si="254"/>
        <v>1</v>
      </c>
      <c r="M541" s="38"/>
      <c r="N541" s="9"/>
    </row>
    <row r="542" spans="1:14" ht="15" thickBot="1" x14ac:dyDescent="0.35">
      <c r="B542" s="52"/>
      <c r="C542" s="38"/>
      <c r="D542" s="38"/>
      <c r="E542" s="38"/>
      <c r="F542" s="38"/>
      <c r="G542" s="38"/>
      <c r="H542" s="38"/>
      <c r="I542" s="38"/>
      <c r="J542" s="38"/>
      <c r="K542" s="38"/>
      <c r="L542" s="38"/>
      <c r="M542" s="38"/>
      <c r="N542" s="9"/>
    </row>
    <row r="543" spans="1:14" x14ac:dyDescent="0.3">
      <c r="D543" s="34"/>
      <c r="E543" s="34"/>
      <c r="F543" s="34"/>
      <c r="G543" s="34"/>
      <c r="H543" s="34"/>
      <c r="I543" s="34"/>
      <c r="J543" s="34"/>
      <c r="K543" s="34"/>
      <c r="L543" s="34"/>
      <c r="M543" s="34"/>
    </row>
  </sheetData>
  <mergeCells count="2">
    <mergeCell ref="B5:C5"/>
    <mergeCell ref="A1:H2"/>
  </mergeCell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sqref="A1:F2"/>
    </sheetView>
  </sheetViews>
  <sheetFormatPr defaultColWidth="9.109375" defaultRowHeight="14.4" x14ac:dyDescent="0.3"/>
  <cols>
    <col min="1" max="1" width="5.44140625" style="1" bestFit="1" customWidth="1"/>
    <col min="2" max="2" width="28.44140625" style="1" bestFit="1" customWidth="1"/>
    <col min="3" max="3" width="14.44140625" style="1" bestFit="1" customWidth="1"/>
    <col min="4" max="4" width="35.109375" style="1" bestFit="1" customWidth="1"/>
    <col min="5" max="5" width="36.33203125" style="1" bestFit="1" customWidth="1"/>
    <col min="6" max="6" width="36.109375" style="1" bestFit="1" customWidth="1"/>
    <col min="7" max="7" width="34.33203125" style="1" bestFit="1" customWidth="1"/>
    <col min="8" max="8" width="35.88671875" style="1" bestFit="1" customWidth="1"/>
    <col min="9" max="16384" width="9.109375" style="1"/>
  </cols>
  <sheetData>
    <row r="1" spans="1:8" x14ac:dyDescent="0.3">
      <c r="A1" s="133" t="s">
        <v>19</v>
      </c>
      <c r="B1" s="133"/>
      <c r="C1" s="133"/>
      <c r="D1" s="133"/>
      <c r="E1" s="133"/>
      <c r="F1" s="133"/>
    </row>
    <row r="2" spans="1:8" x14ac:dyDescent="0.3">
      <c r="A2" s="133"/>
      <c r="B2" s="133"/>
      <c r="C2" s="133"/>
      <c r="D2" s="133"/>
      <c r="E2" s="133"/>
      <c r="F2" s="133"/>
    </row>
    <row r="4" spans="1:8" ht="27.6" x14ac:dyDescent="0.3">
      <c r="A4" s="2" t="s">
        <v>0</v>
      </c>
      <c r="B4" s="3" t="s">
        <v>1</v>
      </c>
      <c r="C4" s="3"/>
      <c r="D4" s="4"/>
    </row>
    <row r="5" spans="1:8" ht="18" x14ac:dyDescent="0.35">
      <c r="A5" s="5"/>
      <c r="B5" s="132" t="s">
        <v>2</v>
      </c>
      <c r="C5" s="132"/>
      <c r="D5" s="5"/>
    </row>
    <row r="6" spans="1:8" ht="18" x14ac:dyDescent="0.35">
      <c r="A6" s="5"/>
      <c r="B6" s="3" t="s">
        <v>3</v>
      </c>
      <c r="C6" s="6"/>
      <c r="D6" s="5"/>
    </row>
    <row r="7" spans="1:8" x14ac:dyDescent="0.3">
      <c r="A7" s="7"/>
      <c r="B7" s="8"/>
      <c r="C7" s="8"/>
      <c r="D7" s="8"/>
      <c r="E7" s="8"/>
      <c r="F7" s="8"/>
      <c r="G7" s="8"/>
      <c r="H7" s="8"/>
    </row>
    <row r="8" spans="1:8" s="18" customFormat="1" ht="124.2" x14ac:dyDescent="0.3">
      <c r="A8" s="16"/>
      <c r="B8" s="17" t="s">
        <v>4</v>
      </c>
      <c r="C8" s="17" t="s">
        <v>5</v>
      </c>
      <c r="D8" s="17" t="s">
        <v>6</v>
      </c>
      <c r="E8" s="17" t="s">
        <v>7</v>
      </c>
      <c r="F8" s="17" t="s">
        <v>8</v>
      </c>
      <c r="G8" s="17" t="s">
        <v>9</v>
      </c>
      <c r="H8" s="17" t="s">
        <v>10</v>
      </c>
    </row>
    <row r="9" spans="1:8" x14ac:dyDescent="0.3">
      <c r="B9" s="1" t="s">
        <v>43</v>
      </c>
    </row>
  </sheetData>
  <mergeCells count="2">
    <mergeCell ref="A1:F2"/>
    <mergeCell ref="B5:C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sqref="A1:F2"/>
    </sheetView>
  </sheetViews>
  <sheetFormatPr defaultColWidth="9.109375" defaultRowHeight="14.4" x14ac:dyDescent="0.3"/>
  <cols>
    <col min="1" max="1" width="5.44140625" style="1" bestFit="1" customWidth="1"/>
    <col min="2" max="2" width="24.44140625" style="1" bestFit="1" customWidth="1"/>
    <col min="3" max="3" width="14.44140625" style="1" bestFit="1" customWidth="1"/>
    <col min="4" max="4" width="35.109375" style="1" bestFit="1" customWidth="1"/>
    <col min="5" max="5" width="36.33203125" style="1" bestFit="1" customWidth="1"/>
    <col min="6" max="6" width="36.109375" style="1" bestFit="1" customWidth="1"/>
    <col min="7" max="7" width="34.33203125" style="1" bestFit="1" customWidth="1"/>
    <col min="8" max="8" width="35.88671875" style="1" bestFit="1" customWidth="1"/>
    <col min="9" max="16384" width="9.109375" style="1"/>
  </cols>
  <sheetData>
    <row r="1" spans="1:8" x14ac:dyDescent="0.3">
      <c r="A1" s="133" t="s">
        <v>18</v>
      </c>
      <c r="B1" s="133"/>
      <c r="C1" s="133"/>
      <c r="D1" s="133"/>
      <c r="E1" s="133"/>
      <c r="F1" s="133"/>
    </row>
    <row r="2" spans="1:8" x14ac:dyDescent="0.3">
      <c r="A2" s="133"/>
      <c r="B2" s="133"/>
      <c r="C2" s="133"/>
      <c r="D2" s="133"/>
      <c r="E2" s="133"/>
      <c r="F2" s="133"/>
    </row>
    <row r="4" spans="1:8" ht="27.6" x14ac:dyDescent="0.3">
      <c r="A4" s="2" t="s">
        <v>0</v>
      </c>
      <c r="B4" s="3" t="s">
        <v>1</v>
      </c>
      <c r="C4" s="3"/>
      <c r="D4" s="4"/>
    </row>
    <row r="5" spans="1:8" ht="18" x14ac:dyDescent="0.35">
      <c r="A5" s="5"/>
      <c r="B5" s="132" t="s">
        <v>2</v>
      </c>
      <c r="C5" s="132"/>
      <c r="D5" s="5"/>
    </row>
    <row r="6" spans="1:8" ht="18" x14ac:dyDescent="0.35">
      <c r="A6" s="5"/>
      <c r="B6" s="3" t="s">
        <v>3</v>
      </c>
      <c r="C6" s="6"/>
      <c r="D6" s="5"/>
    </row>
    <row r="7" spans="1:8" x14ac:dyDescent="0.3">
      <c r="A7" s="7"/>
      <c r="B7" s="8"/>
      <c r="C7" s="8"/>
      <c r="D7" s="8"/>
      <c r="E7" s="8"/>
      <c r="F7" s="8"/>
      <c r="G7" s="8"/>
      <c r="H7" s="8"/>
    </row>
    <row r="8" spans="1:8" s="18" customFormat="1" ht="124.2" x14ac:dyDescent="0.3">
      <c r="A8" s="16"/>
      <c r="B8" s="17" t="s">
        <v>4</v>
      </c>
      <c r="C8" s="17" t="s">
        <v>5</v>
      </c>
      <c r="D8" s="17" t="s">
        <v>6</v>
      </c>
      <c r="E8" s="17" t="s">
        <v>7</v>
      </c>
      <c r="F8" s="17" t="s">
        <v>8</v>
      </c>
      <c r="G8" s="17" t="s">
        <v>9</v>
      </c>
      <c r="H8" s="17" t="s">
        <v>10</v>
      </c>
    </row>
    <row r="9" spans="1:8" x14ac:dyDescent="0.3">
      <c r="B9" s="1" t="s">
        <v>42</v>
      </c>
    </row>
  </sheetData>
  <mergeCells count="2">
    <mergeCell ref="A1:F2"/>
    <mergeCell ref="B5:C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sqref="A1:H2"/>
    </sheetView>
  </sheetViews>
  <sheetFormatPr defaultColWidth="9.109375" defaultRowHeight="14.4" x14ac:dyDescent="0.3"/>
  <cols>
    <col min="1" max="1" width="5.44140625" style="1" bestFit="1" customWidth="1"/>
    <col min="2" max="2" width="28.44140625" style="1" bestFit="1" customWidth="1"/>
    <col min="3" max="3" width="14.44140625" style="23" bestFit="1" customWidth="1"/>
    <col min="4" max="4" width="35.109375" style="23" bestFit="1" customWidth="1"/>
    <col min="5" max="5" width="6.109375" style="23" customWidth="1"/>
    <col min="6" max="6" width="36.33203125" style="23" bestFit="1" customWidth="1"/>
    <col min="7" max="7" width="5.6640625" style="23" customWidth="1"/>
    <col min="8" max="8" width="36.109375" style="23" bestFit="1" customWidth="1"/>
    <col min="9" max="9" width="6.44140625" style="23" customWidth="1"/>
    <col min="10" max="10" width="34.33203125" style="23" bestFit="1" customWidth="1"/>
    <col min="11" max="11" width="6.88671875" style="23" customWidth="1"/>
    <col min="12" max="12" width="35.88671875" style="23" bestFit="1" customWidth="1"/>
    <col min="13" max="13" width="6.109375" style="23" customWidth="1"/>
    <col min="14" max="16384" width="9.109375" style="1"/>
  </cols>
  <sheetData>
    <row r="1" spans="1:14" ht="31.2" x14ac:dyDescent="0.3">
      <c r="A1" s="133" t="s">
        <v>19</v>
      </c>
      <c r="B1" s="133"/>
      <c r="C1" s="133"/>
      <c r="D1" s="133"/>
      <c r="E1" s="133"/>
      <c r="F1" s="133"/>
      <c r="G1" s="133"/>
      <c r="H1" s="133"/>
      <c r="I1" s="29"/>
    </row>
    <row r="2" spans="1:14" ht="31.2" x14ac:dyDescent="0.3">
      <c r="A2" s="133"/>
      <c r="B2" s="133"/>
      <c r="C2" s="133"/>
      <c r="D2" s="133"/>
      <c r="E2" s="133"/>
      <c r="F2" s="133"/>
      <c r="G2" s="133"/>
      <c r="H2" s="133"/>
      <c r="I2" s="29"/>
    </row>
    <row r="4" spans="1:14" ht="27.6" x14ac:dyDescent="0.3">
      <c r="A4" s="2" t="s">
        <v>0</v>
      </c>
      <c r="B4" s="3" t="s">
        <v>1</v>
      </c>
      <c r="C4" s="19"/>
      <c r="D4" s="27"/>
      <c r="E4" s="27"/>
    </row>
    <row r="5" spans="1:14" ht="18" x14ac:dyDescent="0.35">
      <c r="A5" s="5"/>
      <c r="B5" s="132" t="s">
        <v>2</v>
      </c>
      <c r="C5" s="132"/>
      <c r="D5" s="28"/>
      <c r="E5" s="28"/>
    </row>
    <row r="6" spans="1:14" ht="18" x14ac:dyDescent="0.35">
      <c r="A6" s="5"/>
      <c r="B6" s="3" t="s">
        <v>3</v>
      </c>
      <c r="C6" s="24"/>
      <c r="D6" s="28"/>
      <c r="E6" s="28"/>
    </row>
    <row r="7" spans="1:14" x14ac:dyDescent="0.3">
      <c r="A7" s="7"/>
      <c r="B7" s="8"/>
      <c r="C7" s="20"/>
      <c r="D7" s="20"/>
      <c r="E7" s="20"/>
      <c r="F7" s="20"/>
      <c r="G7" s="20"/>
      <c r="H7" s="20"/>
      <c r="I7" s="20"/>
      <c r="J7" s="20"/>
      <c r="K7" s="20"/>
      <c r="L7" s="20"/>
      <c r="M7" s="20"/>
    </row>
    <row r="8" spans="1:14" s="18" customFormat="1" ht="124.2" x14ac:dyDescent="0.3">
      <c r="A8" s="16"/>
      <c r="B8" s="17" t="s">
        <v>4</v>
      </c>
      <c r="C8" s="17" t="s">
        <v>5</v>
      </c>
      <c r="D8" s="17" t="s">
        <v>6</v>
      </c>
      <c r="E8" s="17"/>
      <c r="F8" s="17" t="s">
        <v>7</v>
      </c>
      <c r="G8" s="17"/>
      <c r="H8" s="17" t="s">
        <v>8</v>
      </c>
      <c r="I8" s="17"/>
      <c r="J8" s="17" t="s">
        <v>9</v>
      </c>
      <c r="K8" s="17"/>
      <c r="L8" s="30" t="s">
        <v>10</v>
      </c>
      <c r="M8" s="56"/>
      <c r="N8" s="33"/>
    </row>
    <row r="9" spans="1:14" x14ac:dyDescent="0.3">
      <c r="A9" s="10"/>
      <c r="B9" s="11" t="s">
        <v>30</v>
      </c>
      <c r="C9" s="53">
        <v>43073</v>
      </c>
      <c r="D9" s="54" t="s">
        <v>15</v>
      </c>
      <c r="E9" s="54">
        <v>1</v>
      </c>
      <c r="F9" s="54" t="s">
        <v>15</v>
      </c>
      <c r="G9" s="54">
        <v>1</v>
      </c>
      <c r="H9" s="54" t="s">
        <v>14</v>
      </c>
      <c r="I9" s="54">
        <v>2</v>
      </c>
      <c r="J9" s="54" t="s">
        <v>14</v>
      </c>
      <c r="K9" s="54">
        <v>2</v>
      </c>
      <c r="L9" s="55" t="s">
        <v>14</v>
      </c>
      <c r="M9" s="38">
        <v>2</v>
      </c>
      <c r="N9" s="9"/>
    </row>
    <row r="10" spans="1:14" x14ac:dyDescent="0.3">
      <c r="A10" s="10"/>
      <c r="B10" s="11" t="s">
        <v>30</v>
      </c>
      <c r="C10" s="53">
        <v>43073</v>
      </c>
      <c r="D10" s="54" t="s">
        <v>15</v>
      </c>
      <c r="E10" s="54">
        <v>1</v>
      </c>
      <c r="F10" s="54" t="s">
        <v>14</v>
      </c>
      <c r="G10" s="54">
        <v>2</v>
      </c>
      <c r="H10" s="54" t="s">
        <v>14</v>
      </c>
      <c r="I10" s="54">
        <v>2</v>
      </c>
      <c r="J10" s="54" t="s">
        <v>14</v>
      </c>
      <c r="K10" s="54">
        <v>2</v>
      </c>
      <c r="L10" s="55" t="s">
        <v>14</v>
      </c>
      <c r="M10" s="38">
        <v>2</v>
      </c>
      <c r="N10" s="9"/>
    </row>
    <row r="11" spans="1:14" x14ac:dyDescent="0.3">
      <c r="A11" s="10"/>
      <c r="B11" s="11" t="s">
        <v>30</v>
      </c>
      <c r="C11" s="53">
        <v>43073</v>
      </c>
      <c r="D11" s="54" t="s">
        <v>14</v>
      </c>
      <c r="E11" s="54">
        <v>2</v>
      </c>
      <c r="F11" s="54" t="s">
        <v>14</v>
      </c>
      <c r="G11" s="54">
        <v>2</v>
      </c>
      <c r="H11" s="54" t="s">
        <v>14</v>
      </c>
      <c r="I11" s="54">
        <v>2</v>
      </c>
      <c r="J11" s="54" t="s">
        <v>14</v>
      </c>
      <c r="K11" s="54">
        <v>2</v>
      </c>
      <c r="L11" s="55" t="s">
        <v>14</v>
      </c>
      <c r="M11" s="38">
        <v>2</v>
      </c>
      <c r="N11" s="9"/>
    </row>
    <row r="12" spans="1:14" x14ac:dyDescent="0.3">
      <c r="A12" s="10"/>
      <c r="B12" s="11" t="s">
        <v>30</v>
      </c>
      <c r="C12" s="53">
        <v>43073</v>
      </c>
      <c r="D12" s="54" t="s">
        <v>14</v>
      </c>
      <c r="E12" s="54">
        <v>2</v>
      </c>
      <c r="F12" s="54" t="s">
        <v>14</v>
      </c>
      <c r="G12" s="54">
        <v>2</v>
      </c>
      <c r="H12" s="54" t="s">
        <v>14</v>
      </c>
      <c r="I12" s="54">
        <v>2</v>
      </c>
      <c r="J12" s="54" t="s">
        <v>14</v>
      </c>
      <c r="K12" s="54">
        <v>2</v>
      </c>
      <c r="L12" s="55" t="s">
        <v>14</v>
      </c>
      <c r="M12" s="38">
        <v>2</v>
      </c>
      <c r="N12" s="9"/>
    </row>
    <row r="13" spans="1:14" x14ac:dyDescent="0.3">
      <c r="A13" s="10"/>
      <c r="B13" s="11" t="s">
        <v>30</v>
      </c>
      <c r="C13" s="53">
        <v>43073</v>
      </c>
      <c r="D13" s="54" t="s">
        <v>15</v>
      </c>
      <c r="E13" s="54">
        <v>1</v>
      </c>
      <c r="F13" s="54" t="s">
        <v>14</v>
      </c>
      <c r="G13" s="54">
        <v>2</v>
      </c>
      <c r="H13" s="54" t="s">
        <v>14</v>
      </c>
      <c r="I13" s="54">
        <v>2</v>
      </c>
      <c r="J13" s="54" t="s">
        <v>14</v>
      </c>
      <c r="K13" s="54">
        <v>2</v>
      </c>
      <c r="L13" s="55" t="s">
        <v>14</v>
      </c>
      <c r="M13" s="38">
        <v>2</v>
      </c>
      <c r="N13" s="9"/>
    </row>
    <row r="14" spans="1:14" x14ac:dyDescent="0.3">
      <c r="A14" s="10"/>
      <c r="B14" s="11" t="s">
        <v>30</v>
      </c>
      <c r="C14" s="53">
        <v>43073</v>
      </c>
      <c r="D14" s="54" t="s">
        <v>14</v>
      </c>
      <c r="E14" s="54">
        <v>2</v>
      </c>
      <c r="F14" s="54" t="s">
        <v>14</v>
      </c>
      <c r="G14" s="54">
        <v>2</v>
      </c>
      <c r="H14" s="54" t="s">
        <v>14</v>
      </c>
      <c r="I14" s="54">
        <v>2</v>
      </c>
      <c r="J14" s="54" t="s">
        <v>14</v>
      </c>
      <c r="K14" s="54">
        <v>2</v>
      </c>
      <c r="L14" s="55" t="s">
        <v>14</v>
      </c>
      <c r="M14" s="38">
        <v>2</v>
      </c>
      <c r="N14" s="9"/>
    </row>
    <row r="15" spans="1:14" x14ac:dyDescent="0.3">
      <c r="A15" s="10"/>
      <c r="B15" s="11" t="s">
        <v>30</v>
      </c>
      <c r="C15" s="53">
        <v>43073</v>
      </c>
      <c r="D15" s="54" t="s">
        <v>14</v>
      </c>
      <c r="E15" s="54">
        <v>2</v>
      </c>
      <c r="F15" s="54" t="s">
        <v>14</v>
      </c>
      <c r="G15" s="54">
        <v>2</v>
      </c>
      <c r="H15" s="54" t="s">
        <v>14</v>
      </c>
      <c r="I15" s="54">
        <v>2</v>
      </c>
      <c r="J15" s="54" t="s">
        <v>14</v>
      </c>
      <c r="K15" s="54">
        <v>2</v>
      </c>
      <c r="L15" s="55" t="s">
        <v>16</v>
      </c>
      <c r="M15" s="38">
        <v>0</v>
      </c>
      <c r="N15" s="9"/>
    </row>
    <row r="16" spans="1:14" x14ac:dyDescent="0.3">
      <c r="A16" s="10"/>
      <c r="B16" s="11" t="s">
        <v>30</v>
      </c>
      <c r="C16" s="53">
        <v>43073</v>
      </c>
      <c r="D16" s="54" t="s">
        <v>14</v>
      </c>
      <c r="E16" s="54">
        <v>2</v>
      </c>
      <c r="F16" s="54" t="s">
        <v>14</v>
      </c>
      <c r="G16" s="54">
        <v>2</v>
      </c>
      <c r="H16" s="54" t="s">
        <v>14</v>
      </c>
      <c r="I16" s="54">
        <v>2</v>
      </c>
      <c r="J16" s="54" t="s">
        <v>14</v>
      </c>
      <c r="K16" s="54">
        <v>2</v>
      </c>
      <c r="L16" s="55" t="s">
        <v>14</v>
      </c>
      <c r="M16" s="38">
        <v>2</v>
      </c>
      <c r="N16" s="9"/>
    </row>
    <row r="17" spans="1:14" x14ac:dyDescent="0.3">
      <c r="A17" s="10"/>
      <c r="B17" s="11" t="s">
        <v>30</v>
      </c>
      <c r="C17" s="53">
        <v>43073</v>
      </c>
      <c r="D17" s="54" t="s">
        <v>14</v>
      </c>
      <c r="E17" s="54">
        <v>2</v>
      </c>
      <c r="F17" s="54" t="s">
        <v>14</v>
      </c>
      <c r="G17" s="54">
        <v>2</v>
      </c>
      <c r="H17" s="54" t="s">
        <v>14</v>
      </c>
      <c r="I17" s="54">
        <v>2</v>
      </c>
      <c r="J17" s="54" t="s">
        <v>14</v>
      </c>
      <c r="K17" s="54">
        <v>2</v>
      </c>
      <c r="L17" s="55" t="s">
        <v>14</v>
      </c>
      <c r="M17" s="38">
        <v>2</v>
      </c>
      <c r="N17" s="9"/>
    </row>
    <row r="18" spans="1:14" x14ac:dyDescent="0.3">
      <c r="A18" s="10"/>
      <c r="B18" s="11" t="s">
        <v>30</v>
      </c>
      <c r="C18" s="53">
        <v>43073</v>
      </c>
      <c r="D18" s="54" t="s">
        <v>14</v>
      </c>
      <c r="E18" s="54">
        <v>2</v>
      </c>
      <c r="F18" s="54" t="s">
        <v>14</v>
      </c>
      <c r="G18" s="54">
        <v>2</v>
      </c>
      <c r="H18" s="54" t="s">
        <v>14</v>
      </c>
      <c r="I18" s="54">
        <v>2</v>
      </c>
      <c r="J18" s="54" t="s">
        <v>14</v>
      </c>
      <c r="K18" s="54">
        <v>2</v>
      </c>
      <c r="L18" s="55" t="s">
        <v>14</v>
      </c>
      <c r="M18" s="38">
        <v>2</v>
      </c>
      <c r="N18" s="9"/>
    </row>
    <row r="19" spans="1:14" x14ac:dyDescent="0.3">
      <c r="A19" s="10"/>
      <c r="B19" s="11" t="s">
        <v>30</v>
      </c>
      <c r="C19" s="53">
        <v>43108</v>
      </c>
      <c r="D19" s="54" t="s">
        <v>15</v>
      </c>
      <c r="E19" s="54">
        <v>1</v>
      </c>
      <c r="F19" s="54" t="s">
        <v>14</v>
      </c>
      <c r="G19" s="54">
        <v>2</v>
      </c>
      <c r="H19" s="54" t="s">
        <v>14</v>
      </c>
      <c r="I19" s="54">
        <v>2</v>
      </c>
      <c r="J19" s="54" t="s">
        <v>14</v>
      </c>
      <c r="K19" s="54">
        <v>2</v>
      </c>
      <c r="L19" s="55" t="s">
        <v>14</v>
      </c>
      <c r="M19" s="38">
        <v>2</v>
      </c>
      <c r="N19" s="9"/>
    </row>
    <row r="20" spans="1:14" x14ac:dyDescent="0.3">
      <c r="A20" s="10"/>
      <c r="B20" s="11" t="s">
        <v>30</v>
      </c>
      <c r="C20" s="53">
        <v>43108</v>
      </c>
      <c r="D20" s="130" t="s">
        <v>16</v>
      </c>
      <c r="E20" s="130">
        <v>0</v>
      </c>
      <c r="F20" s="130" t="s">
        <v>15</v>
      </c>
      <c r="G20" s="130">
        <v>1</v>
      </c>
      <c r="H20" s="130" t="s">
        <v>14</v>
      </c>
      <c r="I20" s="130">
        <v>2</v>
      </c>
      <c r="J20" s="130" t="s">
        <v>15</v>
      </c>
      <c r="K20" s="130">
        <v>1</v>
      </c>
      <c r="L20" s="131" t="s">
        <v>14</v>
      </c>
      <c r="M20" s="38">
        <v>2</v>
      </c>
      <c r="N20" s="9"/>
    </row>
    <row r="21" spans="1:14" x14ac:dyDescent="0.3">
      <c r="B21" s="40" t="s">
        <v>44</v>
      </c>
      <c r="C21" s="38"/>
      <c r="D21" s="41">
        <f>COUNT(E9:E20)</f>
        <v>12</v>
      </c>
      <c r="E21" s="41"/>
      <c r="F21" s="41">
        <f t="shared" ref="F21:L21" si="0">COUNT(G9:G20)</f>
        <v>12</v>
      </c>
      <c r="G21" s="41"/>
      <c r="H21" s="41">
        <f t="shared" si="0"/>
        <v>12</v>
      </c>
      <c r="I21" s="41"/>
      <c r="J21" s="41">
        <f t="shared" si="0"/>
        <v>12</v>
      </c>
      <c r="K21" s="41"/>
      <c r="L21" s="41">
        <f t="shared" si="0"/>
        <v>12</v>
      </c>
      <c r="M21" s="38"/>
      <c r="N21" s="9"/>
    </row>
    <row r="22" spans="1:14" x14ac:dyDescent="0.3">
      <c r="B22" s="41" t="s">
        <v>45</v>
      </c>
      <c r="C22" s="38"/>
      <c r="D22" s="41"/>
      <c r="E22" s="38"/>
      <c r="F22" s="38"/>
      <c r="G22" s="38"/>
      <c r="H22" s="38"/>
      <c r="I22" s="38"/>
      <c r="J22" s="38"/>
      <c r="K22" s="38"/>
      <c r="L22" s="108"/>
      <c r="M22" s="38"/>
      <c r="N22" s="9"/>
    </row>
    <row r="23" spans="1:14" x14ac:dyDescent="0.3">
      <c r="B23" s="40" t="s">
        <v>46</v>
      </c>
      <c r="C23" s="38"/>
      <c r="D23" s="41">
        <f>COUNTIF(E9:E20,"2")</f>
        <v>7</v>
      </c>
      <c r="E23" s="41"/>
      <c r="F23" s="41">
        <f t="shared" ref="F23:L23" si="1">COUNTIF(G9:G20,"2")</f>
        <v>10</v>
      </c>
      <c r="G23" s="41"/>
      <c r="H23" s="41">
        <f t="shared" si="1"/>
        <v>12</v>
      </c>
      <c r="I23" s="41"/>
      <c r="J23" s="41">
        <f t="shared" si="1"/>
        <v>11</v>
      </c>
      <c r="K23" s="41"/>
      <c r="L23" s="41">
        <f t="shared" si="1"/>
        <v>11</v>
      </c>
      <c r="M23" s="38"/>
      <c r="N23" s="9"/>
    </row>
    <row r="24" spans="1:14" x14ac:dyDescent="0.3">
      <c r="B24" s="40" t="s">
        <v>47</v>
      </c>
      <c r="C24" s="38"/>
      <c r="D24" s="41">
        <f>COUNTIF(E9:E20,"1")</f>
        <v>4</v>
      </c>
      <c r="E24" s="41"/>
      <c r="F24" s="41">
        <f t="shared" ref="F24:L24" si="2">COUNTIF(G9:G20,"1")</f>
        <v>2</v>
      </c>
      <c r="G24" s="41"/>
      <c r="H24" s="41">
        <f t="shared" si="2"/>
        <v>0</v>
      </c>
      <c r="I24" s="41"/>
      <c r="J24" s="41">
        <f t="shared" si="2"/>
        <v>1</v>
      </c>
      <c r="K24" s="41"/>
      <c r="L24" s="41">
        <f t="shared" si="2"/>
        <v>0</v>
      </c>
      <c r="M24" s="38"/>
      <c r="N24" s="9"/>
    </row>
    <row r="25" spans="1:14" x14ac:dyDescent="0.3">
      <c r="B25" s="40" t="s">
        <v>48</v>
      </c>
      <c r="C25" s="38"/>
      <c r="D25" s="41">
        <f>COUNTIF(E9:E20,"0")</f>
        <v>1</v>
      </c>
      <c r="E25" s="41"/>
      <c r="F25" s="41">
        <f t="shared" ref="F25:L25" si="3">COUNTIF(G9:G20,"0")</f>
        <v>0</v>
      </c>
      <c r="G25" s="41"/>
      <c r="H25" s="41">
        <f t="shared" si="3"/>
        <v>0</v>
      </c>
      <c r="I25" s="41"/>
      <c r="J25" s="41">
        <f t="shared" si="3"/>
        <v>0</v>
      </c>
      <c r="K25" s="41"/>
      <c r="L25" s="41">
        <f t="shared" si="3"/>
        <v>1</v>
      </c>
      <c r="M25" s="38"/>
      <c r="N25" s="9"/>
    </row>
    <row r="26" spans="1:14" x14ac:dyDescent="0.3">
      <c r="B26" s="40"/>
      <c r="C26" s="38"/>
      <c r="D26" s="41"/>
      <c r="E26" s="38"/>
      <c r="F26" s="38"/>
      <c r="G26" s="38"/>
      <c r="H26" s="38"/>
      <c r="I26" s="38"/>
      <c r="J26" s="38"/>
      <c r="K26" s="38"/>
      <c r="L26" s="108"/>
      <c r="M26" s="38"/>
      <c r="N26" s="9"/>
    </row>
    <row r="27" spans="1:14" x14ac:dyDescent="0.3">
      <c r="B27" s="42" t="s">
        <v>49</v>
      </c>
      <c r="C27" s="38"/>
      <c r="D27" s="49">
        <f>AVERAGE(E9:E20)</f>
        <v>1.5</v>
      </c>
      <c r="E27" s="49"/>
      <c r="F27" s="49">
        <f t="shared" ref="F27:L27" si="4">AVERAGE(G9:G20)</f>
        <v>1.8333333333333333</v>
      </c>
      <c r="G27" s="49"/>
      <c r="H27" s="49">
        <f t="shared" si="4"/>
        <v>2</v>
      </c>
      <c r="I27" s="49"/>
      <c r="J27" s="49">
        <f t="shared" si="4"/>
        <v>1.9166666666666667</v>
      </c>
      <c r="K27" s="49"/>
      <c r="L27" s="49">
        <f t="shared" si="4"/>
        <v>1.8333333333333333</v>
      </c>
      <c r="M27" s="38"/>
      <c r="N27" s="9"/>
    </row>
    <row r="28" spans="1:14" x14ac:dyDescent="0.3">
      <c r="B28" s="40" t="s">
        <v>50</v>
      </c>
      <c r="C28" s="38"/>
      <c r="D28" s="41">
        <f>MODE(E9:E20)</f>
        <v>2</v>
      </c>
      <c r="E28" s="41"/>
      <c r="F28" s="41">
        <f t="shared" ref="F28:L28" si="5">MODE(G9:G20)</f>
        <v>2</v>
      </c>
      <c r="G28" s="41"/>
      <c r="H28" s="41">
        <f t="shared" si="5"/>
        <v>2</v>
      </c>
      <c r="I28" s="41"/>
      <c r="J28" s="41">
        <f t="shared" si="5"/>
        <v>2</v>
      </c>
      <c r="K28" s="41"/>
      <c r="L28" s="41">
        <f t="shared" si="5"/>
        <v>2</v>
      </c>
      <c r="M28" s="38"/>
      <c r="N28" s="9"/>
    </row>
    <row r="29" spans="1:14" x14ac:dyDescent="0.3">
      <c r="B29" s="43" t="s">
        <v>51</v>
      </c>
      <c r="C29" s="38"/>
      <c r="D29" s="41">
        <f>MEDIAN(E9:E20)</f>
        <v>2</v>
      </c>
      <c r="E29" s="41"/>
      <c r="F29" s="41">
        <f t="shared" ref="F29:L29" si="6">MEDIAN(G9:G20)</f>
        <v>2</v>
      </c>
      <c r="G29" s="41"/>
      <c r="H29" s="41">
        <f t="shared" si="6"/>
        <v>2</v>
      </c>
      <c r="I29" s="41"/>
      <c r="J29" s="41">
        <f t="shared" si="6"/>
        <v>2</v>
      </c>
      <c r="K29" s="41"/>
      <c r="L29" s="41">
        <f t="shared" si="6"/>
        <v>2</v>
      </c>
      <c r="M29" s="38"/>
      <c r="N29" s="9"/>
    </row>
    <row r="30" spans="1:14" x14ac:dyDescent="0.3">
      <c r="B30" s="42" t="s">
        <v>52</v>
      </c>
      <c r="C30" s="38"/>
      <c r="D30" s="49">
        <f>_xlfn.STDEV.P(E9:E20)</f>
        <v>0.6454972243679028</v>
      </c>
      <c r="E30" s="49"/>
      <c r="F30" s="49">
        <f t="shared" ref="F30:L30" si="7">_xlfn.STDEV.P(G9:G20)</f>
        <v>0.37267799624996495</v>
      </c>
      <c r="G30" s="49"/>
      <c r="H30" s="49">
        <f t="shared" si="7"/>
        <v>0</v>
      </c>
      <c r="I30" s="49"/>
      <c r="J30" s="49">
        <f t="shared" si="7"/>
        <v>0.27638539919628335</v>
      </c>
      <c r="K30" s="49"/>
      <c r="L30" s="49">
        <f t="shared" si="7"/>
        <v>0.55277079839256671</v>
      </c>
      <c r="M30" s="38"/>
      <c r="N30" s="9"/>
    </row>
    <row r="31" spans="1:14" x14ac:dyDescent="0.3">
      <c r="B31" s="44" t="s">
        <v>53</v>
      </c>
      <c r="C31" s="38"/>
      <c r="D31" s="51">
        <f>D23/D21</f>
        <v>0.58333333333333337</v>
      </c>
      <c r="E31" s="51"/>
      <c r="F31" s="51">
        <f t="shared" ref="F31:L31" si="8">F23/F21</f>
        <v>0.83333333333333337</v>
      </c>
      <c r="G31" s="51"/>
      <c r="H31" s="51">
        <f t="shared" si="8"/>
        <v>1</v>
      </c>
      <c r="I31" s="51"/>
      <c r="J31" s="51">
        <f t="shared" si="8"/>
        <v>0.91666666666666663</v>
      </c>
      <c r="K31" s="51"/>
      <c r="L31" s="51">
        <f t="shared" si="8"/>
        <v>0.91666666666666663</v>
      </c>
      <c r="M31" s="38"/>
      <c r="N31" s="9"/>
    </row>
    <row r="32" spans="1:14" ht="15" thickBot="1" x14ac:dyDescent="0.35">
      <c r="B32" s="45"/>
      <c r="C32" s="70"/>
      <c r="D32" s="70"/>
      <c r="E32" s="70"/>
      <c r="F32" s="70"/>
      <c r="G32" s="70"/>
      <c r="H32" s="70"/>
      <c r="I32" s="70"/>
      <c r="J32" s="70"/>
      <c r="K32" s="70"/>
      <c r="L32" s="109"/>
      <c r="M32" s="38"/>
      <c r="N32" s="9"/>
    </row>
    <row r="33" spans="3:13" x14ac:dyDescent="0.3">
      <c r="C33" s="34"/>
      <c r="D33" s="34"/>
      <c r="E33" s="34"/>
      <c r="F33" s="34"/>
      <c r="G33" s="34"/>
      <c r="H33" s="34"/>
      <c r="I33" s="34"/>
      <c r="J33" s="34"/>
      <c r="K33" s="34"/>
      <c r="L33" s="34"/>
      <c r="M33" s="34"/>
    </row>
  </sheetData>
  <mergeCells count="2">
    <mergeCell ref="A1:H2"/>
    <mergeCell ref="B5:C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topLeftCell="B10" workbookViewId="0">
      <selection activeCell="E15" sqref="E15:E25"/>
    </sheetView>
  </sheetViews>
  <sheetFormatPr defaultColWidth="9.109375" defaultRowHeight="14.4" x14ac:dyDescent="0.3"/>
  <cols>
    <col min="1" max="1" width="5.44140625" style="1" bestFit="1" customWidth="1"/>
    <col min="2" max="2" width="24.44140625" style="1" bestFit="1" customWidth="1"/>
    <col min="3" max="3" width="14.44140625" style="23" bestFit="1" customWidth="1"/>
    <col min="4" max="4" width="35.109375" style="23" bestFit="1" customWidth="1"/>
    <col min="5" max="5" width="6.6640625" style="23" customWidth="1"/>
    <col min="6" max="6" width="36.33203125" style="23" bestFit="1" customWidth="1"/>
    <col min="7" max="7" width="6.44140625" style="23" customWidth="1"/>
    <col min="8" max="8" width="36.109375" style="23" bestFit="1" customWidth="1"/>
    <col min="9" max="9" width="6.6640625" style="23" customWidth="1"/>
    <col min="10" max="10" width="34.33203125" style="23" bestFit="1" customWidth="1"/>
    <col min="11" max="11" width="6.77734375" style="23" customWidth="1"/>
    <col min="12" max="12" width="35.88671875" style="23" bestFit="1" customWidth="1"/>
    <col min="13" max="13" width="6.6640625" style="23" customWidth="1"/>
    <col min="14" max="16384" width="9.109375" style="1"/>
  </cols>
  <sheetData>
    <row r="1" spans="1:14" ht="31.2" x14ac:dyDescent="0.3">
      <c r="A1" s="133" t="s">
        <v>18</v>
      </c>
      <c r="B1" s="133"/>
      <c r="C1" s="133"/>
      <c r="D1" s="133"/>
      <c r="E1" s="133"/>
      <c r="F1" s="133"/>
      <c r="G1" s="133"/>
      <c r="H1" s="133"/>
      <c r="I1" s="104"/>
    </row>
    <row r="2" spans="1:14" ht="31.2" x14ac:dyDescent="0.3">
      <c r="A2" s="133"/>
      <c r="B2" s="133"/>
      <c r="C2" s="133"/>
      <c r="D2" s="133"/>
      <c r="E2" s="133"/>
      <c r="F2" s="133"/>
      <c r="G2" s="133"/>
      <c r="H2" s="133"/>
      <c r="I2" s="104"/>
    </row>
    <row r="4" spans="1:14" ht="27.6" x14ac:dyDescent="0.3">
      <c r="A4" s="2" t="s">
        <v>0</v>
      </c>
      <c r="B4" s="3" t="s">
        <v>1</v>
      </c>
      <c r="C4" s="19"/>
      <c r="D4" s="27"/>
      <c r="E4" s="27"/>
    </row>
    <row r="5" spans="1:14" ht="18" x14ac:dyDescent="0.35">
      <c r="A5" s="5"/>
      <c r="B5" s="132" t="s">
        <v>2</v>
      </c>
      <c r="C5" s="132"/>
      <c r="D5" s="28"/>
      <c r="E5" s="28"/>
    </row>
    <row r="6" spans="1:14" ht="18" x14ac:dyDescent="0.35">
      <c r="A6" s="5"/>
      <c r="B6" s="3" t="s">
        <v>3</v>
      </c>
      <c r="C6" s="24"/>
      <c r="D6" s="28"/>
      <c r="E6" s="28"/>
    </row>
    <row r="7" spans="1:14" x14ac:dyDescent="0.3">
      <c r="A7" s="7"/>
      <c r="B7" s="8"/>
      <c r="C7" s="20"/>
      <c r="D7" s="20"/>
      <c r="E7" s="20"/>
      <c r="F7" s="20"/>
      <c r="G7" s="20"/>
      <c r="H7" s="20"/>
      <c r="I7" s="20"/>
      <c r="J7" s="20"/>
      <c r="K7" s="20"/>
      <c r="L7" s="20"/>
      <c r="M7" s="20"/>
    </row>
    <row r="8" spans="1:14" s="18" customFormat="1" ht="124.2" x14ac:dyDescent="0.3">
      <c r="A8" s="16"/>
      <c r="B8" s="17" t="s">
        <v>4</v>
      </c>
      <c r="C8" s="17" t="s">
        <v>5</v>
      </c>
      <c r="D8" s="17" t="s">
        <v>6</v>
      </c>
      <c r="E8" s="17"/>
      <c r="F8" s="17" t="s">
        <v>7</v>
      </c>
      <c r="G8" s="17"/>
      <c r="H8" s="17" t="s">
        <v>8</v>
      </c>
      <c r="I8" s="17"/>
      <c r="J8" s="17" t="s">
        <v>9</v>
      </c>
      <c r="K8" s="17"/>
      <c r="L8" s="30" t="s">
        <v>10</v>
      </c>
      <c r="M8" s="56"/>
    </row>
    <row r="9" spans="1:14" x14ac:dyDescent="0.3">
      <c r="A9" s="14"/>
      <c r="B9" s="22" t="s">
        <v>30</v>
      </c>
      <c r="C9" s="26">
        <v>43213</v>
      </c>
      <c r="D9" s="22" t="s">
        <v>14</v>
      </c>
      <c r="E9" s="22">
        <v>2</v>
      </c>
      <c r="F9" s="22" t="s">
        <v>14</v>
      </c>
      <c r="G9" s="22">
        <v>2</v>
      </c>
      <c r="H9" s="22" t="s">
        <v>14</v>
      </c>
      <c r="I9" s="22">
        <v>2</v>
      </c>
      <c r="J9" s="22" t="s">
        <v>14</v>
      </c>
      <c r="K9" s="22">
        <v>2</v>
      </c>
      <c r="L9" s="32" t="s">
        <v>14</v>
      </c>
      <c r="M9" s="38">
        <v>2</v>
      </c>
    </row>
    <row r="10" spans="1:14" x14ac:dyDescent="0.3">
      <c r="A10" s="14"/>
      <c r="B10" s="22" t="s">
        <v>30</v>
      </c>
      <c r="C10" s="26">
        <v>43213</v>
      </c>
      <c r="D10" s="22" t="s">
        <v>16</v>
      </c>
      <c r="E10" s="22">
        <v>0</v>
      </c>
      <c r="F10" s="22" t="s">
        <v>14</v>
      </c>
      <c r="G10" s="22">
        <v>2</v>
      </c>
      <c r="H10" s="22" t="s">
        <v>14</v>
      </c>
      <c r="I10" s="22">
        <v>2</v>
      </c>
      <c r="J10" s="22" t="s">
        <v>14</v>
      </c>
      <c r="K10" s="22">
        <v>2</v>
      </c>
      <c r="L10" s="32" t="s">
        <v>14</v>
      </c>
      <c r="M10" s="38">
        <v>2</v>
      </c>
    </row>
    <row r="11" spans="1:14" x14ac:dyDescent="0.3">
      <c r="A11" s="14"/>
      <c r="B11" s="22" t="s">
        <v>30</v>
      </c>
      <c r="C11" s="26">
        <v>43213</v>
      </c>
      <c r="D11" s="22" t="s">
        <v>14</v>
      </c>
      <c r="E11" s="22">
        <v>2</v>
      </c>
      <c r="F11" s="22" t="s">
        <v>15</v>
      </c>
      <c r="G11" s="22">
        <v>1</v>
      </c>
      <c r="H11" s="22" t="s">
        <v>14</v>
      </c>
      <c r="I11" s="22">
        <v>2</v>
      </c>
      <c r="J11" s="22" t="s">
        <v>14</v>
      </c>
      <c r="K11" s="22">
        <v>2</v>
      </c>
      <c r="L11" s="32" t="s">
        <v>14</v>
      </c>
      <c r="M11" s="38">
        <v>2</v>
      </c>
    </row>
    <row r="12" spans="1:14" customFormat="1" x14ac:dyDescent="0.3">
      <c r="B12" s="22" t="s">
        <v>30</v>
      </c>
      <c r="C12" s="25">
        <v>43213</v>
      </c>
      <c r="D12" s="21" t="s">
        <v>14</v>
      </c>
      <c r="E12" s="21">
        <v>2</v>
      </c>
      <c r="F12" s="21" t="s">
        <v>14</v>
      </c>
      <c r="G12" s="21">
        <v>2</v>
      </c>
      <c r="H12" s="21" t="s">
        <v>14</v>
      </c>
      <c r="I12" s="21">
        <v>2</v>
      </c>
      <c r="J12" s="21" t="s">
        <v>14</v>
      </c>
      <c r="K12" s="21">
        <v>2</v>
      </c>
      <c r="L12" s="31" t="s">
        <v>14</v>
      </c>
      <c r="M12" s="38">
        <v>2</v>
      </c>
    </row>
    <row r="13" spans="1:14" customFormat="1" x14ac:dyDescent="0.3">
      <c r="B13" s="22" t="s">
        <v>30</v>
      </c>
      <c r="C13" s="25">
        <v>43213</v>
      </c>
      <c r="D13" s="21" t="s">
        <v>14</v>
      </c>
      <c r="E13" s="21">
        <v>2</v>
      </c>
      <c r="F13" s="21" t="s">
        <v>14</v>
      </c>
      <c r="G13" s="21">
        <v>2</v>
      </c>
      <c r="H13" s="21" t="s">
        <v>14</v>
      </c>
      <c r="I13" s="21">
        <v>2</v>
      </c>
      <c r="J13" s="21" t="s">
        <v>14</v>
      </c>
      <c r="K13" s="21">
        <v>2</v>
      </c>
      <c r="L13" s="31" t="s">
        <v>14</v>
      </c>
      <c r="M13" s="38">
        <v>2</v>
      </c>
    </row>
    <row r="14" spans="1:14" customFormat="1" x14ac:dyDescent="0.3">
      <c r="B14" s="22" t="s">
        <v>30</v>
      </c>
      <c r="C14" s="37">
        <v>43213</v>
      </c>
      <c r="D14" s="46" t="s">
        <v>14</v>
      </c>
      <c r="E14" s="46">
        <v>2</v>
      </c>
      <c r="F14" s="46" t="s">
        <v>14</v>
      </c>
      <c r="G14" s="46">
        <v>2</v>
      </c>
      <c r="H14" s="46" t="s">
        <v>14</v>
      </c>
      <c r="I14" s="46">
        <v>2</v>
      </c>
      <c r="J14" s="46" t="s">
        <v>14</v>
      </c>
      <c r="K14" s="46">
        <v>2</v>
      </c>
      <c r="L14" s="48" t="s">
        <v>14</v>
      </c>
      <c r="M14" s="76">
        <v>2</v>
      </c>
    </row>
    <row r="15" spans="1:14" x14ac:dyDescent="0.3">
      <c r="B15" s="40" t="s">
        <v>44</v>
      </c>
      <c r="C15" s="38"/>
      <c r="D15" s="41">
        <f>COUNT(E9:E14)</f>
        <v>6</v>
      </c>
      <c r="E15" s="41"/>
      <c r="F15" s="41">
        <f t="shared" ref="F15:L15" si="0">COUNT(G9:G14)</f>
        <v>6</v>
      </c>
      <c r="G15" s="41"/>
      <c r="H15" s="41">
        <f t="shared" si="0"/>
        <v>6</v>
      </c>
      <c r="I15" s="41"/>
      <c r="J15" s="41">
        <f t="shared" si="0"/>
        <v>6</v>
      </c>
      <c r="K15" s="41"/>
      <c r="L15" s="41">
        <f t="shared" si="0"/>
        <v>6</v>
      </c>
      <c r="M15" s="38"/>
      <c r="N15" s="9"/>
    </row>
    <row r="16" spans="1:14" x14ac:dyDescent="0.3">
      <c r="B16" s="41" t="s">
        <v>45</v>
      </c>
      <c r="C16" s="38"/>
      <c r="D16" s="41"/>
      <c r="E16" s="38"/>
      <c r="F16" s="38"/>
      <c r="G16" s="38"/>
      <c r="H16" s="38"/>
      <c r="I16" s="38"/>
      <c r="J16" s="38"/>
      <c r="K16" s="38"/>
      <c r="L16" s="38"/>
      <c r="M16" s="38"/>
      <c r="N16" s="9"/>
    </row>
    <row r="17" spans="2:14" x14ac:dyDescent="0.3">
      <c r="B17" s="40" t="s">
        <v>46</v>
      </c>
      <c r="C17" s="38"/>
      <c r="D17" s="41">
        <f>COUNTIF(E9:E14,"2")</f>
        <v>5</v>
      </c>
      <c r="E17" s="41"/>
      <c r="F17" s="41">
        <f t="shared" ref="F17:L17" si="1">COUNTIF(G9:G14,"2")</f>
        <v>5</v>
      </c>
      <c r="G17" s="41"/>
      <c r="H17" s="41">
        <f t="shared" si="1"/>
        <v>6</v>
      </c>
      <c r="I17" s="41"/>
      <c r="J17" s="41">
        <f t="shared" si="1"/>
        <v>6</v>
      </c>
      <c r="K17" s="41"/>
      <c r="L17" s="41">
        <f t="shared" si="1"/>
        <v>6</v>
      </c>
      <c r="M17" s="38"/>
      <c r="N17" s="9"/>
    </row>
    <row r="18" spans="2:14" x14ac:dyDescent="0.3">
      <c r="B18" s="40" t="s">
        <v>47</v>
      </c>
      <c r="C18" s="38"/>
      <c r="D18" s="41">
        <f>COUNTIF(E9:E14,"1")</f>
        <v>0</v>
      </c>
      <c r="E18" s="41"/>
      <c r="F18" s="41">
        <f t="shared" ref="F18:L18" si="2">COUNTIF(G9:G14,"1")</f>
        <v>1</v>
      </c>
      <c r="G18" s="41"/>
      <c r="H18" s="41">
        <f t="shared" si="2"/>
        <v>0</v>
      </c>
      <c r="I18" s="41"/>
      <c r="J18" s="41">
        <f t="shared" si="2"/>
        <v>0</v>
      </c>
      <c r="K18" s="41"/>
      <c r="L18" s="41">
        <f t="shared" si="2"/>
        <v>0</v>
      </c>
      <c r="M18" s="38"/>
      <c r="N18" s="9"/>
    </row>
    <row r="19" spans="2:14" x14ac:dyDescent="0.3">
      <c r="B19" s="40" t="s">
        <v>48</v>
      </c>
      <c r="C19" s="38"/>
      <c r="D19" s="41">
        <f>COUNTIF(E9:E14,"0")</f>
        <v>1</v>
      </c>
      <c r="E19" s="41"/>
      <c r="F19" s="41">
        <f t="shared" ref="F19:L19" si="3">COUNTIF(G9:G14,"0")</f>
        <v>0</v>
      </c>
      <c r="G19" s="41"/>
      <c r="H19" s="41">
        <f t="shared" si="3"/>
        <v>0</v>
      </c>
      <c r="I19" s="41"/>
      <c r="J19" s="41">
        <f t="shared" si="3"/>
        <v>0</v>
      </c>
      <c r="K19" s="41"/>
      <c r="L19" s="41">
        <f t="shared" si="3"/>
        <v>0</v>
      </c>
      <c r="M19" s="38"/>
      <c r="N19" s="9"/>
    </row>
    <row r="20" spans="2:14" x14ac:dyDescent="0.3">
      <c r="B20" s="40"/>
      <c r="C20" s="38"/>
      <c r="D20" s="41"/>
      <c r="E20" s="38"/>
      <c r="F20" s="38"/>
      <c r="G20" s="38"/>
      <c r="H20" s="38"/>
      <c r="I20" s="38"/>
      <c r="J20" s="38"/>
      <c r="K20" s="38"/>
      <c r="L20" s="38"/>
      <c r="M20" s="38"/>
      <c r="N20" s="9"/>
    </row>
    <row r="21" spans="2:14" x14ac:dyDescent="0.3">
      <c r="B21" s="42" t="s">
        <v>49</v>
      </c>
      <c r="C21" s="38"/>
      <c r="D21" s="49">
        <f>AVERAGE(E9:E14)</f>
        <v>1.6666666666666667</v>
      </c>
      <c r="E21" s="49"/>
      <c r="F21" s="49">
        <f t="shared" ref="F21:L21" si="4">AVERAGE(G9:G14)</f>
        <v>1.8333333333333333</v>
      </c>
      <c r="G21" s="49"/>
      <c r="H21" s="49">
        <f t="shared" si="4"/>
        <v>2</v>
      </c>
      <c r="I21" s="49"/>
      <c r="J21" s="49">
        <f t="shared" si="4"/>
        <v>2</v>
      </c>
      <c r="K21" s="49"/>
      <c r="L21" s="49">
        <f t="shared" si="4"/>
        <v>2</v>
      </c>
      <c r="M21" s="38"/>
      <c r="N21" s="9"/>
    </row>
    <row r="22" spans="2:14" x14ac:dyDescent="0.3">
      <c r="B22" s="40" t="s">
        <v>50</v>
      </c>
      <c r="C22" s="38"/>
      <c r="D22" s="41">
        <f>MODE(E9:E14)</f>
        <v>2</v>
      </c>
      <c r="E22" s="41"/>
      <c r="F22" s="41">
        <f t="shared" ref="F22:L22" si="5">MODE(G9:G14)</f>
        <v>2</v>
      </c>
      <c r="G22" s="41"/>
      <c r="H22" s="41">
        <f t="shared" si="5"/>
        <v>2</v>
      </c>
      <c r="I22" s="41"/>
      <c r="J22" s="41">
        <f t="shared" si="5"/>
        <v>2</v>
      </c>
      <c r="K22" s="41"/>
      <c r="L22" s="41">
        <f t="shared" si="5"/>
        <v>2</v>
      </c>
      <c r="M22" s="38"/>
      <c r="N22" s="9"/>
    </row>
    <row r="23" spans="2:14" x14ac:dyDescent="0.3">
      <c r="B23" s="43" t="s">
        <v>51</v>
      </c>
      <c r="C23" s="38"/>
      <c r="D23" s="41">
        <f>MEDIAN(E9:E14)</f>
        <v>2</v>
      </c>
      <c r="E23" s="41"/>
      <c r="F23" s="41">
        <f t="shared" ref="F23:L23" si="6">MEDIAN(G9:G14)</f>
        <v>2</v>
      </c>
      <c r="G23" s="41"/>
      <c r="H23" s="41">
        <f t="shared" si="6"/>
        <v>2</v>
      </c>
      <c r="I23" s="41"/>
      <c r="J23" s="41">
        <f t="shared" si="6"/>
        <v>2</v>
      </c>
      <c r="K23" s="41"/>
      <c r="L23" s="41">
        <f t="shared" si="6"/>
        <v>2</v>
      </c>
      <c r="M23" s="38"/>
      <c r="N23" s="9"/>
    </row>
    <row r="24" spans="2:14" x14ac:dyDescent="0.3">
      <c r="B24" s="42" t="s">
        <v>52</v>
      </c>
      <c r="C24" s="38"/>
      <c r="D24" s="49">
        <f>_xlfn.STDEV.P(E9:E14)</f>
        <v>0.7453559924999299</v>
      </c>
      <c r="E24" s="49"/>
      <c r="F24" s="49">
        <f t="shared" ref="F24:L24" si="7">_xlfn.STDEV.P(G9:G14)</f>
        <v>0.37267799624996495</v>
      </c>
      <c r="G24" s="49"/>
      <c r="H24" s="49">
        <f t="shared" si="7"/>
        <v>0</v>
      </c>
      <c r="I24" s="49"/>
      <c r="J24" s="49">
        <f t="shared" si="7"/>
        <v>0</v>
      </c>
      <c r="K24" s="49"/>
      <c r="L24" s="49">
        <f t="shared" si="7"/>
        <v>0</v>
      </c>
      <c r="M24" s="38"/>
      <c r="N24" s="9"/>
    </row>
    <row r="25" spans="2:14" x14ac:dyDescent="0.3">
      <c r="B25" s="44" t="s">
        <v>53</v>
      </c>
      <c r="C25" s="38"/>
      <c r="D25" s="51">
        <f>D17/D15</f>
        <v>0.83333333333333337</v>
      </c>
      <c r="E25" s="51"/>
      <c r="F25" s="51">
        <f t="shared" ref="F25:L25" si="8">F17/F15</f>
        <v>0.83333333333333337</v>
      </c>
      <c r="G25" s="51"/>
      <c r="H25" s="51">
        <f t="shared" si="8"/>
        <v>1</v>
      </c>
      <c r="I25" s="51"/>
      <c r="J25" s="51">
        <f t="shared" si="8"/>
        <v>1</v>
      </c>
      <c r="K25" s="51"/>
      <c r="L25" s="51">
        <f t="shared" si="8"/>
        <v>1</v>
      </c>
      <c r="M25" s="38"/>
      <c r="N25" s="9"/>
    </row>
    <row r="26" spans="2:14" ht="15" thickBot="1" x14ac:dyDescent="0.35">
      <c r="B26" s="45"/>
      <c r="C26" s="70"/>
      <c r="D26" s="70"/>
      <c r="E26" s="70"/>
      <c r="F26" s="70"/>
      <c r="G26" s="70"/>
      <c r="H26" s="70"/>
      <c r="I26" s="70"/>
      <c r="J26" s="70"/>
      <c r="K26" s="70"/>
      <c r="L26" s="70"/>
      <c r="M26" s="70"/>
      <c r="N26" s="9"/>
    </row>
    <row r="27" spans="2:14" x14ac:dyDescent="0.3">
      <c r="C27" s="34"/>
      <c r="D27" s="34"/>
      <c r="E27" s="34"/>
      <c r="F27" s="34"/>
      <c r="G27" s="34"/>
      <c r="H27" s="34"/>
      <c r="I27" s="34"/>
      <c r="J27" s="34"/>
      <c r="K27" s="34"/>
      <c r="L27" s="34"/>
      <c r="M27" s="34"/>
    </row>
  </sheetData>
  <mergeCells count="2">
    <mergeCell ref="A1:H2"/>
    <mergeCell ref="B5:C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sqref="A1:H2"/>
    </sheetView>
  </sheetViews>
  <sheetFormatPr defaultColWidth="9.109375" defaultRowHeight="14.4" x14ac:dyDescent="0.3"/>
  <cols>
    <col min="1" max="1" width="5.44140625" style="1" bestFit="1" customWidth="1"/>
    <col min="2" max="2" width="28.44140625" style="1" bestFit="1" customWidth="1"/>
    <col min="3" max="3" width="14.44140625" style="1" bestFit="1" customWidth="1"/>
    <col min="4" max="4" width="35.109375" style="23" bestFit="1" customWidth="1"/>
    <col min="5" max="5" width="7.109375" style="23" customWidth="1"/>
    <col min="6" max="6" width="36.33203125" style="23" bestFit="1" customWidth="1"/>
    <col min="7" max="7" width="6.44140625" style="23" customWidth="1"/>
    <col min="8" max="8" width="36.109375" style="23" bestFit="1" customWidth="1"/>
    <col min="9" max="9" width="6.88671875" style="23" customWidth="1"/>
    <col min="10" max="10" width="34.33203125" style="23" bestFit="1" customWidth="1"/>
    <col min="11" max="11" width="6.77734375" style="23" customWidth="1"/>
    <col min="12" max="12" width="35.88671875" style="23" bestFit="1" customWidth="1"/>
    <col min="13" max="13" width="6.5546875" style="23" customWidth="1"/>
    <col min="14" max="16384" width="9.109375" style="1"/>
  </cols>
  <sheetData>
    <row r="1" spans="1:14" ht="31.2" x14ac:dyDescent="0.3">
      <c r="A1" s="133" t="s">
        <v>19</v>
      </c>
      <c r="B1" s="133"/>
      <c r="C1" s="133"/>
      <c r="D1" s="133"/>
      <c r="E1" s="133"/>
      <c r="F1" s="133"/>
      <c r="G1" s="133"/>
      <c r="H1" s="133"/>
      <c r="I1" s="104"/>
    </row>
    <row r="2" spans="1:14" ht="31.2" x14ac:dyDescent="0.3">
      <c r="A2" s="133"/>
      <c r="B2" s="133"/>
      <c r="C2" s="133"/>
      <c r="D2" s="133"/>
      <c r="E2" s="133"/>
      <c r="F2" s="133"/>
      <c r="G2" s="133"/>
      <c r="H2" s="133"/>
      <c r="I2" s="104"/>
    </row>
    <row r="4" spans="1:14" ht="27.6" x14ac:dyDescent="0.3">
      <c r="A4" s="2" t="s">
        <v>0</v>
      </c>
      <c r="B4" s="3" t="s">
        <v>1</v>
      </c>
      <c r="C4" s="3"/>
      <c r="D4" s="27"/>
      <c r="E4" s="27"/>
    </row>
    <row r="5" spans="1:14" ht="18" x14ac:dyDescent="0.35">
      <c r="A5" s="5"/>
      <c r="B5" s="132" t="s">
        <v>2</v>
      </c>
      <c r="C5" s="132"/>
      <c r="D5" s="28"/>
      <c r="E5" s="28"/>
    </row>
    <row r="6" spans="1:14" ht="18" x14ac:dyDescent="0.35">
      <c r="A6" s="5"/>
      <c r="B6" s="3" t="s">
        <v>3</v>
      </c>
      <c r="C6" s="6"/>
      <c r="D6" s="28"/>
      <c r="E6" s="28"/>
    </row>
    <row r="7" spans="1:14" x14ac:dyDescent="0.3">
      <c r="A7" s="7"/>
      <c r="B7" s="8"/>
      <c r="C7" s="8"/>
      <c r="D7" s="20"/>
      <c r="E7" s="20"/>
      <c r="F7" s="20"/>
      <c r="G7" s="20"/>
      <c r="H7" s="20"/>
      <c r="I7" s="20"/>
      <c r="J7" s="20"/>
      <c r="K7" s="20"/>
      <c r="L7" s="20"/>
      <c r="M7" s="20"/>
    </row>
    <row r="8" spans="1:14" s="18" customFormat="1" ht="124.2" x14ac:dyDescent="0.3">
      <c r="A8" s="16"/>
      <c r="B8" s="17" t="s">
        <v>4</v>
      </c>
      <c r="C8" s="17" t="s">
        <v>5</v>
      </c>
      <c r="D8" s="17" t="s">
        <v>6</v>
      </c>
      <c r="E8" s="17"/>
      <c r="F8" s="17" t="s">
        <v>7</v>
      </c>
      <c r="G8" s="17"/>
      <c r="H8" s="17" t="s">
        <v>8</v>
      </c>
      <c r="I8" s="17"/>
      <c r="J8" s="17" t="s">
        <v>9</v>
      </c>
      <c r="K8" s="17"/>
      <c r="L8" s="30" t="s">
        <v>10</v>
      </c>
      <c r="M8" s="56"/>
      <c r="N8" s="33"/>
    </row>
    <row r="9" spans="1:14" x14ac:dyDescent="0.3">
      <c r="A9" s="10"/>
      <c r="B9" s="22" t="s">
        <v>31</v>
      </c>
      <c r="C9" s="13">
        <v>43073</v>
      </c>
      <c r="D9" s="21" t="s">
        <v>15</v>
      </c>
      <c r="E9" s="21">
        <v>1</v>
      </c>
      <c r="F9" s="21" t="s">
        <v>14</v>
      </c>
      <c r="G9" s="21">
        <v>2</v>
      </c>
      <c r="H9" s="21" t="s">
        <v>14</v>
      </c>
      <c r="I9" s="21">
        <v>2</v>
      </c>
      <c r="J9" s="21" t="s">
        <v>14</v>
      </c>
      <c r="K9" s="21">
        <v>2</v>
      </c>
      <c r="L9" s="31" t="s">
        <v>14</v>
      </c>
      <c r="M9" s="38">
        <v>2</v>
      </c>
      <c r="N9" s="9"/>
    </row>
    <row r="10" spans="1:14" x14ac:dyDescent="0.3">
      <c r="A10" s="10"/>
      <c r="B10" s="22" t="s">
        <v>31</v>
      </c>
      <c r="C10" s="13">
        <v>43073</v>
      </c>
      <c r="D10" s="46" t="s">
        <v>14</v>
      </c>
      <c r="E10" s="46">
        <v>2</v>
      </c>
      <c r="F10" s="46" t="s">
        <v>14</v>
      </c>
      <c r="G10" s="46">
        <v>2</v>
      </c>
      <c r="H10" s="46" t="s">
        <v>14</v>
      </c>
      <c r="I10" s="46">
        <v>2</v>
      </c>
      <c r="J10" s="46" t="s">
        <v>14</v>
      </c>
      <c r="K10" s="46">
        <v>2</v>
      </c>
      <c r="L10" s="48" t="s">
        <v>14</v>
      </c>
      <c r="M10" s="38">
        <v>2</v>
      </c>
      <c r="N10" s="9"/>
    </row>
    <row r="11" spans="1:14" x14ac:dyDescent="0.3">
      <c r="B11" s="40" t="s">
        <v>44</v>
      </c>
      <c r="C11" s="38"/>
      <c r="D11" s="41">
        <f>COUNT(E9:E10)</f>
        <v>2</v>
      </c>
      <c r="E11" s="41"/>
      <c r="F11" s="41">
        <f t="shared" ref="F11:L11" si="0">COUNT(G9:G10)</f>
        <v>2</v>
      </c>
      <c r="G11" s="41"/>
      <c r="H11" s="41">
        <f t="shared" si="0"/>
        <v>2</v>
      </c>
      <c r="I11" s="41"/>
      <c r="J11" s="41">
        <f t="shared" si="0"/>
        <v>2</v>
      </c>
      <c r="K11" s="41"/>
      <c r="L11" s="41">
        <f t="shared" si="0"/>
        <v>2</v>
      </c>
      <c r="M11" s="38"/>
      <c r="N11" s="9"/>
    </row>
    <row r="12" spans="1:14" x14ac:dyDescent="0.3">
      <c r="B12" s="41" t="s">
        <v>45</v>
      </c>
      <c r="C12" s="38"/>
      <c r="D12" s="41"/>
      <c r="E12" s="38"/>
      <c r="F12" s="38"/>
      <c r="G12" s="38"/>
      <c r="H12" s="38"/>
      <c r="I12" s="38"/>
      <c r="J12" s="38"/>
      <c r="K12" s="38"/>
      <c r="L12" s="108"/>
      <c r="M12" s="38"/>
      <c r="N12" s="9"/>
    </row>
    <row r="13" spans="1:14" x14ac:dyDescent="0.3">
      <c r="B13" s="40" t="s">
        <v>46</v>
      </c>
      <c r="C13" s="38"/>
      <c r="D13" s="41">
        <f>COUNTIF(E9:E10,"2")</f>
        <v>1</v>
      </c>
      <c r="E13" s="41"/>
      <c r="F13" s="41">
        <f t="shared" ref="F13:L13" si="1">COUNTIF(G9:G10,"2")</f>
        <v>2</v>
      </c>
      <c r="G13" s="41"/>
      <c r="H13" s="41">
        <f t="shared" si="1"/>
        <v>2</v>
      </c>
      <c r="I13" s="41"/>
      <c r="J13" s="41">
        <f t="shared" si="1"/>
        <v>2</v>
      </c>
      <c r="K13" s="41"/>
      <c r="L13" s="41">
        <f t="shared" si="1"/>
        <v>2</v>
      </c>
      <c r="M13" s="38"/>
      <c r="N13" s="9"/>
    </row>
    <row r="14" spans="1:14" x14ac:dyDescent="0.3">
      <c r="B14" s="40" t="s">
        <v>47</v>
      </c>
      <c r="C14" s="38"/>
      <c r="D14" s="41">
        <f>COUNTIF(E9:E10,"1")</f>
        <v>1</v>
      </c>
      <c r="E14" s="41"/>
      <c r="F14" s="41">
        <f t="shared" ref="F14:L14" si="2">COUNTIF(G9:G10,"1")</f>
        <v>0</v>
      </c>
      <c r="G14" s="41"/>
      <c r="H14" s="41">
        <f t="shared" si="2"/>
        <v>0</v>
      </c>
      <c r="I14" s="41"/>
      <c r="J14" s="41">
        <f t="shared" si="2"/>
        <v>0</v>
      </c>
      <c r="K14" s="41"/>
      <c r="L14" s="41">
        <f t="shared" si="2"/>
        <v>0</v>
      </c>
      <c r="M14" s="41"/>
      <c r="N14" s="9"/>
    </row>
    <row r="15" spans="1:14" x14ac:dyDescent="0.3">
      <c r="B15" s="40" t="s">
        <v>48</v>
      </c>
      <c r="C15" s="38"/>
      <c r="D15" s="41">
        <f>COUNTIF(E9:E10,"0")</f>
        <v>0</v>
      </c>
      <c r="E15" s="41"/>
      <c r="F15" s="41">
        <f t="shared" ref="F15:L15" si="3">COUNTIF(G9:G10,"0")</f>
        <v>0</v>
      </c>
      <c r="G15" s="41"/>
      <c r="H15" s="41">
        <f t="shared" si="3"/>
        <v>0</v>
      </c>
      <c r="I15" s="41"/>
      <c r="J15" s="41">
        <f t="shared" si="3"/>
        <v>0</v>
      </c>
      <c r="K15" s="41"/>
      <c r="L15" s="41">
        <f t="shared" si="3"/>
        <v>0</v>
      </c>
      <c r="M15" s="38"/>
      <c r="N15" s="9"/>
    </row>
    <row r="16" spans="1:14" x14ac:dyDescent="0.3">
      <c r="B16" s="40"/>
      <c r="C16" s="38"/>
      <c r="D16" s="41"/>
      <c r="E16" s="38"/>
      <c r="F16" s="38"/>
      <c r="G16" s="38"/>
      <c r="H16" s="38"/>
      <c r="I16" s="38"/>
      <c r="J16" s="38"/>
      <c r="K16" s="38"/>
      <c r="L16" s="108"/>
      <c r="M16" s="38"/>
      <c r="N16" s="9"/>
    </row>
    <row r="17" spans="2:14" x14ac:dyDescent="0.3">
      <c r="B17" s="42" t="s">
        <v>49</v>
      </c>
      <c r="C17" s="38"/>
      <c r="D17" s="49">
        <f>AVERAGE(E9:E10)</f>
        <v>1.5</v>
      </c>
      <c r="E17" s="49"/>
      <c r="F17" s="49">
        <f t="shared" ref="F17:L17" si="4">AVERAGE(G9:G10)</f>
        <v>2</v>
      </c>
      <c r="G17" s="49"/>
      <c r="H17" s="49">
        <f t="shared" si="4"/>
        <v>2</v>
      </c>
      <c r="I17" s="49"/>
      <c r="J17" s="49">
        <f t="shared" si="4"/>
        <v>2</v>
      </c>
      <c r="K17" s="49"/>
      <c r="L17" s="49">
        <f t="shared" si="4"/>
        <v>2</v>
      </c>
      <c r="M17" s="38"/>
      <c r="N17" s="9"/>
    </row>
    <row r="18" spans="2:14" x14ac:dyDescent="0.3">
      <c r="B18" s="40" t="s">
        <v>50</v>
      </c>
      <c r="C18" s="38"/>
      <c r="D18" s="41" t="e">
        <f>MODE(E9:E10)</f>
        <v>#N/A</v>
      </c>
      <c r="E18" s="41"/>
      <c r="F18" s="41">
        <f t="shared" ref="F18:L18" si="5">MODE(G9:G10)</f>
        <v>2</v>
      </c>
      <c r="G18" s="41"/>
      <c r="H18" s="41">
        <f t="shared" si="5"/>
        <v>2</v>
      </c>
      <c r="I18" s="41"/>
      <c r="J18" s="41">
        <f t="shared" si="5"/>
        <v>2</v>
      </c>
      <c r="K18" s="41"/>
      <c r="L18" s="41">
        <f t="shared" si="5"/>
        <v>2</v>
      </c>
      <c r="M18" s="38"/>
      <c r="N18" s="9"/>
    </row>
    <row r="19" spans="2:14" x14ac:dyDescent="0.3">
      <c r="B19" s="43" t="s">
        <v>51</v>
      </c>
      <c r="C19" s="38"/>
      <c r="D19" s="50">
        <f>MEDIAN(E9:E10)</f>
        <v>1.5</v>
      </c>
      <c r="E19" s="50"/>
      <c r="F19" s="50">
        <f t="shared" ref="F19:L19" si="6">MEDIAN(G9:G10)</f>
        <v>2</v>
      </c>
      <c r="G19" s="50"/>
      <c r="H19" s="50">
        <f t="shared" si="6"/>
        <v>2</v>
      </c>
      <c r="I19" s="50"/>
      <c r="J19" s="50">
        <f t="shared" si="6"/>
        <v>2</v>
      </c>
      <c r="K19" s="50"/>
      <c r="L19" s="50">
        <f t="shared" si="6"/>
        <v>2</v>
      </c>
      <c r="M19" s="38"/>
      <c r="N19" s="9"/>
    </row>
    <row r="20" spans="2:14" x14ac:dyDescent="0.3">
      <c r="B20" s="42" t="s">
        <v>52</v>
      </c>
      <c r="C20" s="38"/>
      <c r="D20" s="49">
        <f>_xlfn.STDEV.P(E9:E10)</f>
        <v>0.5</v>
      </c>
      <c r="E20" s="49"/>
      <c r="F20" s="49">
        <f t="shared" ref="F20:L20" si="7">_xlfn.STDEV.P(G9:G10)</f>
        <v>0</v>
      </c>
      <c r="G20" s="49"/>
      <c r="H20" s="49">
        <f t="shared" si="7"/>
        <v>0</v>
      </c>
      <c r="I20" s="49"/>
      <c r="J20" s="49">
        <f t="shared" si="7"/>
        <v>0</v>
      </c>
      <c r="K20" s="49"/>
      <c r="L20" s="49">
        <f t="shared" si="7"/>
        <v>0</v>
      </c>
      <c r="M20" s="38"/>
      <c r="N20" s="9"/>
    </row>
    <row r="21" spans="2:14" x14ac:dyDescent="0.3">
      <c r="B21" s="44" t="s">
        <v>53</v>
      </c>
      <c r="C21" s="38"/>
      <c r="D21" s="51">
        <f>D13/D11</f>
        <v>0.5</v>
      </c>
      <c r="E21" s="51"/>
      <c r="F21" s="51">
        <f t="shared" ref="F21:L21" si="8">F13/F11</f>
        <v>1</v>
      </c>
      <c r="G21" s="51"/>
      <c r="H21" s="51">
        <f t="shared" si="8"/>
        <v>1</v>
      </c>
      <c r="I21" s="51"/>
      <c r="J21" s="51">
        <f t="shared" si="8"/>
        <v>1</v>
      </c>
      <c r="K21" s="51"/>
      <c r="L21" s="51">
        <f t="shared" si="8"/>
        <v>1</v>
      </c>
      <c r="M21" s="38"/>
      <c r="N21" s="9"/>
    </row>
    <row r="22" spans="2:14" ht="15" thickBot="1" x14ac:dyDescent="0.35">
      <c r="B22" s="45"/>
      <c r="C22" s="70"/>
      <c r="D22" s="70"/>
      <c r="E22" s="70"/>
      <c r="F22" s="70"/>
      <c r="G22" s="70"/>
      <c r="H22" s="70"/>
      <c r="I22" s="70"/>
      <c r="J22" s="70"/>
      <c r="K22" s="70"/>
      <c r="L22" s="109"/>
      <c r="M22" s="38"/>
      <c r="N22" s="9"/>
    </row>
    <row r="23" spans="2:14" x14ac:dyDescent="0.3">
      <c r="C23" s="128"/>
      <c r="D23" s="34"/>
      <c r="E23" s="34"/>
      <c r="F23" s="34"/>
      <c r="G23" s="34"/>
      <c r="H23" s="34"/>
      <c r="I23" s="34"/>
      <c r="J23" s="34"/>
      <c r="K23" s="34"/>
      <c r="L23" s="34"/>
      <c r="M23" s="34"/>
    </row>
  </sheetData>
  <mergeCells count="2">
    <mergeCell ref="A1:H2"/>
    <mergeCell ref="B5:C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sqref="A1:F2"/>
    </sheetView>
  </sheetViews>
  <sheetFormatPr defaultColWidth="9.109375" defaultRowHeight="14.4" x14ac:dyDescent="0.3"/>
  <cols>
    <col min="1" max="1" width="5.44140625" style="1" bestFit="1" customWidth="1"/>
    <col min="2" max="2" width="24.44140625" style="1" bestFit="1" customWidth="1"/>
    <col min="3" max="3" width="14.44140625" style="1" bestFit="1" customWidth="1"/>
    <col min="4" max="4" width="35.109375" style="1" bestFit="1" customWidth="1"/>
    <col min="5" max="5" width="36.33203125" style="1" bestFit="1" customWidth="1"/>
    <col min="6" max="6" width="36.109375" style="1" bestFit="1" customWidth="1"/>
    <col min="7" max="7" width="34.33203125" style="1" bestFit="1" customWidth="1"/>
    <col min="8" max="8" width="35.88671875" style="1" bestFit="1" customWidth="1"/>
    <col min="9" max="16384" width="9.109375" style="1"/>
  </cols>
  <sheetData>
    <row r="1" spans="1:8" x14ac:dyDescent="0.3">
      <c r="A1" s="133" t="s">
        <v>18</v>
      </c>
      <c r="B1" s="133"/>
      <c r="C1" s="133"/>
      <c r="D1" s="133"/>
      <c r="E1" s="133"/>
      <c r="F1" s="133"/>
    </row>
    <row r="2" spans="1:8" x14ac:dyDescent="0.3">
      <c r="A2" s="133"/>
      <c r="B2" s="133"/>
      <c r="C2" s="133"/>
      <c r="D2" s="133"/>
      <c r="E2" s="133"/>
      <c r="F2" s="133"/>
    </row>
    <row r="4" spans="1:8" ht="27.6" x14ac:dyDescent="0.3">
      <c r="A4" s="2" t="s">
        <v>0</v>
      </c>
      <c r="B4" s="3" t="s">
        <v>1</v>
      </c>
      <c r="C4" s="3"/>
      <c r="D4" s="4"/>
    </row>
    <row r="5" spans="1:8" ht="18" x14ac:dyDescent="0.35">
      <c r="A5" s="5"/>
      <c r="B5" s="132" t="s">
        <v>2</v>
      </c>
      <c r="C5" s="132"/>
      <c r="D5" s="5"/>
    </row>
    <row r="6" spans="1:8" ht="18" x14ac:dyDescent="0.35">
      <c r="A6" s="5"/>
      <c r="B6" s="3" t="s">
        <v>3</v>
      </c>
      <c r="C6" s="6"/>
      <c r="D6" s="5"/>
    </row>
    <row r="7" spans="1:8" x14ac:dyDescent="0.3">
      <c r="A7" s="7"/>
      <c r="B7" s="8"/>
      <c r="C7" s="8"/>
      <c r="D7" s="8"/>
      <c r="E7" s="8"/>
      <c r="F7" s="8"/>
      <c r="G7" s="8"/>
      <c r="H7" s="8"/>
    </row>
    <row r="8" spans="1:8" s="18" customFormat="1" ht="124.2" x14ac:dyDescent="0.3">
      <c r="A8" s="16"/>
      <c r="B8" s="17" t="s">
        <v>4</v>
      </c>
      <c r="C8" s="17" t="s">
        <v>5</v>
      </c>
      <c r="D8" s="17" t="s">
        <v>6</v>
      </c>
      <c r="E8" s="17" t="s">
        <v>7</v>
      </c>
      <c r="F8" s="17" t="s">
        <v>8</v>
      </c>
      <c r="G8" s="17" t="s">
        <v>9</v>
      </c>
      <c r="H8" s="17" t="s">
        <v>10</v>
      </c>
    </row>
    <row r="9" spans="1:8" x14ac:dyDescent="0.3">
      <c r="B9" s="1" t="s">
        <v>42</v>
      </c>
    </row>
  </sheetData>
  <mergeCells count="2">
    <mergeCell ref="A1:F2"/>
    <mergeCell ref="B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sqref="A1:H2"/>
    </sheetView>
  </sheetViews>
  <sheetFormatPr defaultColWidth="9.109375" defaultRowHeight="14.4" x14ac:dyDescent="0.3"/>
  <cols>
    <col min="1" max="1" width="5.44140625" style="1" bestFit="1" customWidth="1"/>
    <col min="2" max="2" width="28.44140625" style="1" bestFit="1" customWidth="1"/>
    <col min="3" max="3" width="14.44140625" style="23" bestFit="1" customWidth="1"/>
    <col min="4" max="4" width="35.109375" style="23" bestFit="1" customWidth="1"/>
    <col min="5" max="5" width="5.33203125" style="23" customWidth="1"/>
    <col min="6" max="6" width="36.33203125" style="23" bestFit="1" customWidth="1"/>
    <col min="7" max="7" width="6.21875" style="23" customWidth="1"/>
    <col min="8" max="8" width="36.109375" style="23" bestFit="1" customWidth="1"/>
    <col min="9" max="9" width="7.44140625" style="23" customWidth="1"/>
    <col min="10" max="10" width="34.33203125" style="23" bestFit="1" customWidth="1"/>
    <col min="11" max="11" width="8.109375" style="23" customWidth="1"/>
    <col min="12" max="12" width="35.88671875" style="23" bestFit="1" customWidth="1"/>
    <col min="13" max="13" width="7.109375" style="23" customWidth="1"/>
    <col min="14" max="16384" width="9.109375" style="1"/>
  </cols>
  <sheetData>
    <row r="1" spans="1:14" ht="31.2" x14ac:dyDescent="0.3">
      <c r="A1" s="133" t="s">
        <v>19</v>
      </c>
      <c r="B1" s="133"/>
      <c r="C1" s="133"/>
      <c r="D1" s="133"/>
      <c r="E1" s="133"/>
      <c r="F1" s="133"/>
      <c r="G1" s="133"/>
      <c r="H1" s="133"/>
      <c r="I1" s="29"/>
    </row>
    <row r="2" spans="1:14" ht="31.2" x14ac:dyDescent="0.3">
      <c r="A2" s="133"/>
      <c r="B2" s="133"/>
      <c r="C2" s="133"/>
      <c r="D2" s="133"/>
      <c r="E2" s="133"/>
      <c r="F2" s="133"/>
      <c r="G2" s="133"/>
      <c r="H2" s="133"/>
      <c r="I2" s="29"/>
    </row>
    <row r="4" spans="1:14" ht="27.6" x14ac:dyDescent="0.3">
      <c r="A4" s="2" t="s">
        <v>0</v>
      </c>
      <c r="B4" s="3" t="s">
        <v>1</v>
      </c>
      <c r="C4" s="19"/>
      <c r="D4" s="27"/>
      <c r="E4" s="27"/>
    </row>
    <row r="5" spans="1:14" ht="18" x14ac:dyDescent="0.35">
      <c r="A5" s="5"/>
      <c r="B5" s="132" t="s">
        <v>2</v>
      </c>
      <c r="C5" s="132"/>
      <c r="D5" s="28"/>
      <c r="E5" s="28"/>
    </row>
    <row r="6" spans="1:14" ht="18" x14ac:dyDescent="0.35">
      <c r="A6" s="5"/>
      <c r="B6" s="3" t="s">
        <v>3</v>
      </c>
      <c r="C6" s="24"/>
      <c r="D6" s="28"/>
      <c r="E6" s="28"/>
    </row>
    <row r="7" spans="1:14" x14ac:dyDescent="0.3">
      <c r="A7" s="7"/>
      <c r="B7" s="8"/>
      <c r="C7" s="20"/>
      <c r="D7" s="20"/>
      <c r="E7" s="20"/>
      <c r="F7" s="20"/>
      <c r="G7" s="20"/>
      <c r="H7" s="20"/>
      <c r="I7" s="20"/>
      <c r="J7" s="20"/>
      <c r="K7" s="20"/>
      <c r="L7" s="20"/>
      <c r="M7" s="20"/>
    </row>
    <row r="8" spans="1:14" s="18" customFormat="1" ht="124.2" x14ac:dyDescent="0.3">
      <c r="A8" s="16"/>
      <c r="B8" s="17" t="s">
        <v>4</v>
      </c>
      <c r="C8" s="17" t="s">
        <v>5</v>
      </c>
      <c r="D8" s="17" t="s">
        <v>6</v>
      </c>
      <c r="E8" s="17"/>
      <c r="F8" s="17" t="s">
        <v>7</v>
      </c>
      <c r="G8" s="17"/>
      <c r="H8" s="17" t="s">
        <v>8</v>
      </c>
      <c r="I8" s="17"/>
      <c r="J8" s="17" t="s">
        <v>9</v>
      </c>
      <c r="K8" s="30"/>
      <c r="L8" s="30" t="s">
        <v>10</v>
      </c>
      <c r="M8" s="56"/>
      <c r="N8" s="33"/>
    </row>
    <row r="9" spans="1:14" x14ac:dyDescent="0.3">
      <c r="A9" s="10"/>
      <c r="B9" s="11" t="s">
        <v>32</v>
      </c>
      <c r="C9" s="25">
        <v>43073</v>
      </c>
      <c r="D9" s="21" t="s">
        <v>14</v>
      </c>
      <c r="E9" s="21">
        <v>2</v>
      </c>
      <c r="F9" s="21" t="s">
        <v>14</v>
      </c>
      <c r="G9" s="21">
        <v>2</v>
      </c>
      <c r="H9" s="21" t="s">
        <v>14</v>
      </c>
      <c r="I9" s="21">
        <v>2</v>
      </c>
      <c r="J9" s="21" t="s">
        <v>14</v>
      </c>
      <c r="K9" s="31">
        <v>2</v>
      </c>
      <c r="L9" s="31" t="s">
        <v>16</v>
      </c>
      <c r="M9" s="38">
        <v>0</v>
      </c>
      <c r="N9" s="9"/>
    </row>
    <row r="10" spans="1:14" x14ac:dyDescent="0.3">
      <c r="A10" s="10"/>
      <c r="B10" s="11" t="s">
        <v>32</v>
      </c>
      <c r="C10" s="25">
        <v>43073</v>
      </c>
      <c r="D10" s="21" t="s">
        <v>14</v>
      </c>
      <c r="E10" s="21">
        <v>2</v>
      </c>
      <c r="F10" s="21" t="s">
        <v>14</v>
      </c>
      <c r="G10" s="21">
        <v>2</v>
      </c>
      <c r="H10" s="21" t="s">
        <v>14</v>
      </c>
      <c r="I10" s="21">
        <v>2</v>
      </c>
      <c r="J10" s="21" t="s">
        <v>14</v>
      </c>
      <c r="K10" s="31">
        <v>2</v>
      </c>
      <c r="L10" s="31" t="s">
        <v>14</v>
      </c>
      <c r="M10" s="38">
        <v>2</v>
      </c>
      <c r="N10" s="9"/>
    </row>
    <row r="11" spans="1:14" x14ac:dyDescent="0.3">
      <c r="A11" s="10"/>
      <c r="B11" s="11" t="s">
        <v>32</v>
      </c>
      <c r="C11" s="25">
        <v>43108</v>
      </c>
      <c r="D11" s="21" t="s">
        <v>14</v>
      </c>
      <c r="E11" s="21">
        <v>2</v>
      </c>
      <c r="F11" s="21" t="s">
        <v>14</v>
      </c>
      <c r="G11" s="21">
        <v>2</v>
      </c>
      <c r="H11" s="21" t="s">
        <v>14</v>
      </c>
      <c r="I11" s="21">
        <v>2</v>
      </c>
      <c r="J11" s="21" t="s">
        <v>14</v>
      </c>
      <c r="K11" s="31">
        <v>2</v>
      </c>
      <c r="L11" s="31" t="s">
        <v>14</v>
      </c>
      <c r="M11" s="38">
        <v>2</v>
      </c>
      <c r="N11" s="9"/>
    </row>
    <row r="12" spans="1:14" x14ac:dyDescent="0.3">
      <c r="A12" s="10"/>
      <c r="B12" s="11" t="s">
        <v>32</v>
      </c>
      <c r="C12" s="25">
        <v>43108</v>
      </c>
      <c r="D12" s="21" t="s">
        <v>15</v>
      </c>
      <c r="E12" s="21">
        <v>1</v>
      </c>
      <c r="F12" s="21" t="s">
        <v>14</v>
      </c>
      <c r="G12" s="21">
        <v>2</v>
      </c>
      <c r="H12" s="21" t="s">
        <v>14</v>
      </c>
      <c r="I12" s="21">
        <v>2</v>
      </c>
      <c r="J12" s="21" t="s">
        <v>15</v>
      </c>
      <c r="K12" s="31">
        <v>1</v>
      </c>
      <c r="L12" s="31" t="s">
        <v>15</v>
      </c>
      <c r="M12" s="38">
        <v>1</v>
      </c>
      <c r="N12" s="9"/>
    </row>
    <row r="13" spans="1:14" x14ac:dyDescent="0.3">
      <c r="A13" s="10"/>
      <c r="B13" s="11" t="s">
        <v>32</v>
      </c>
      <c r="C13" s="25">
        <v>43108</v>
      </c>
      <c r="D13" s="46" t="s">
        <v>15</v>
      </c>
      <c r="E13" s="46">
        <v>1</v>
      </c>
      <c r="F13" s="46" t="s">
        <v>14</v>
      </c>
      <c r="G13" s="46">
        <v>2</v>
      </c>
      <c r="H13" s="46" t="s">
        <v>14</v>
      </c>
      <c r="I13" s="46">
        <v>2</v>
      </c>
      <c r="J13" s="46" t="s">
        <v>14</v>
      </c>
      <c r="K13" s="48">
        <v>2</v>
      </c>
      <c r="L13" s="48" t="s">
        <v>14</v>
      </c>
      <c r="M13" s="76">
        <v>2</v>
      </c>
      <c r="N13" s="9"/>
    </row>
    <row r="14" spans="1:14" x14ac:dyDescent="0.3">
      <c r="B14" s="40" t="s">
        <v>44</v>
      </c>
      <c r="C14" s="38"/>
      <c r="D14" s="41">
        <f>COUNT(E9:E13)</f>
        <v>5</v>
      </c>
      <c r="E14" s="41"/>
      <c r="F14" s="41">
        <f t="shared" ref="E14:L14" si="0">COUNT(G9:G13)</f>
        <v>5</v>
      </c>
      <c r="G14" s="41"/>
      <c r="H14" s="41">
        <f t="shared" si="0"/>
        <v>5</v>
      </c>
      <c r="I14" s="41"/>
      <c r="J14" s="41">
        <f t="shared" si="0"/>
        <v>5</v>
      </c>
      <c r="K14" s="41"/>
      <c r="L14" s="41">
        <f t="shared" si="0"/>
        <v>5</v>
      </c>
      <c r="M14" s="38"/>
      <c r="N14" s="9"/>
    </row>
    <row r="15" spans="1:14" x14ac:dyDescent="0.3">
      <c r="B15" s="41" t="s">
        <v>45</v>
      </c>
      <c r="C15" s="38"/>
      <c r="D15" s="41"/>
      <c r="E15" s="38"/>
      <c r="F15" s="38"/>
      <c r="G15" s="38"/>
      <c r="H15" s="38"/>
      <c r="I15" s="38"/>
      <c r="J15" s="38"/>
      <c r="K15" s="38"/>
      <c r="L15" s="38"/>
      <c r="M15" s="38"/>
      <c r="N15" s="9"/>
    </row>
    <row r="16" spans="1:14" x14ac:dyDescent="0.3">
      <c r="B16" s="40" t="s">
        <v>46</v>
      </c>
      <c r="C16" s="38"/>
      <c r="D16" s="41">
        <f>COUNTIF(E9:E13,"2")</f>
        <v>3</v>
      </c>
      <c r="E16" s="41"/>
      <c r="F16" s="41">
        <f t="shared" ref="E16:L16" si="1">COUNTIF(G9:G13,"2")</f>
        <v>5</v>
      </c>
      <c r="G16" s="41"/>
      <c r="H16" s="41">
        <f t="shared" si="1"/>
        <v>5</v>
      </c>
      <c r="I16" s="41"/>
      <c r="J16" s="41">
        <f t="shared" si="1"/>
        <v>4</v>
      </c>
      <c r="K16" s="41"/>
      <c r="L16" s="41">
        <f t="shared" si="1"/>
        <v>3</v>
      </c>
      <c r="M16" s="38"/>
      <c r="N16" s="9"/>
    </row>
    <row r="17" spans="2:14" x14ac:dyDescent="0.3">
      <c r="B17" s="40" t="s">
        <v>47</v>
      </c>
      <c r="C17" s="38"/>
      <c r="D17" s="41">
        <f>COUNTIF(E9:E13,"1")</f>
        <v>2</v>
      </c>
      <c r="E17" s="41"/>
      <c r="F17" s="41">
        <f t="shared" ref="E17:L17" si="2">COUNTIF(G9:G13,"1")</f>
        <v>0</v>
      </c>
      <c r="G17" s="41"/>
      <c r="H17" s="41">
        <f t="shared" si="2"/>
        <v>0</v>
      </c>
      <c r="I17" s="41"/>
      <c r="J17" s="41">
        <f t="shared" si="2"/>
        <v>1</v>
      </c>
      <c r="K17" s="41"/>
      <c r="L17" s="41">
        <f t="shared" si="2"/>
        <v>1</v>
      </c>
      <c r="M17" s="38"/>
      <c r="N17" s="9"/>
    </row>
    <row r="18" spans="2:14" x14ac:dyDescent="0.3">
      <c r="B18" s="40" t="s">
        <v>48</v>
      </c>
      <c r="C18" s="38"/>
      <c r="D18" s="41">
        <f>COUNTIF(E9:E13,"0")</f>
        <v>0</v>
      </c>
      <c r="E18" s="41"/>
      <c r="F18" s="41">
        <f t="shared" ref="E18:L18" si="3">COUNTIF(G9:G13,"0")</f>
        <v>0</v>
      </c>
      <c r="G18" s="41"/>
      <c r="H18" s="41">
        <f t="shared" si="3"/>
        <v>0</v>
      </c>
      <c r="I18" s="41"/>
      <c r="J18" s="41">
        <f t="shared" si="3"/>
        <v>0</v>
      </c>
      <c r="K18" s="41"/>
      <c r="L18" s="41">
        <f t="shared" si="3"/>
        <v>1</v>
      </c>
      <c r="M18" s="38"/>
      <c r="N18" s="9"/>
    </row>
    <row r="19" spans="2:14" x14ac:dyDescent="0.3">
      <c r="B19" s="40"/>
      <c r="C19" s="38"/>
      <c r="D19" s="41"/>
      <c r="E19" s="38"/>
      <c r="F19" s="38"/>
      <c r="G19" s="38"/>
      <c r="H19" s="38"/>
      <c r="I19" s="38"/>
      <c r="J19" s="38"/>
      <c r="K19" s="38"/>
      <c r="L19" s="38"/>
      <c r="M19" s="38"/>
      <c r="N19" s="9"/>
    </row>
    <row r="20" spans="2:14" x14ac:dyDescent="0.3">
      <c r="B20" s="42" t="s">
        <v>49</v>
      </c>
      <c r="C20" s="38"/>
      <c r="D20" s="49">
        <f>AVERAGE(E9:E13)</f>
        <v>1.6</v>
      </c>
      <c r="E20" s="49"/>
      <c r="F20" s="49">
        <f t="shared" ref="E20:L20" si="4">AVERAGE(G9:G13)</f>
        <v>2</v>
      </c>
      <c r="G20" s="49"/>
      <c r="H20" s="49">
        <f t="shared" si="4"/>
        <v>2</v>
      </c>
      <c r="I20" s="49"/>
      <c r="J20" s="49">
        <f t="shared" si="4"/>
        <v>1.8</v>
      </c>
      <c r="K20" s="49"/>
      <c r="L20" s="49">
        <f t="shared" si="4"/>
        <v>1.4</v>
      </c>
      <c r="M20" s="38"/>
      <c r="N20" s="9"/>
    </row>
    <row r="21" spans="2:14" x14ac:dyDescent="0.3">
      <c r="B21" s="40" t="s">
        <v>50</v>
      </c>
      <c r="C21" s="38"/>
      <c r="D21" s="41">
        <f>MODE(E9:E13)</f>
        <v>2</v>
      </c>
      <c r="E21" s="41"/>
      <c r="F21" s="41">
        <f t="shared" ref="E21:L21" si="5">MODE(G9:G13)</f>
        <v>2</v>
      </c>
      <c r="G21" s="41"/>
      <c r="H21" s="41">
        <f t="shared" si="5"/>
        <v>2</v>
      </c>
      <c r="I21" s="41"/>
      <c r="J21" s="41">
        <f t="shared" si="5"/>
        <v>2</v>
      </c>
      <c r="K21" s="41"/>
      <c r="L21" s="41">
        <f t="shared" si="5"/>
        <v>2</v>
      </c>
      <c r="M21" s="38"/>
      <c r="N21" s="9"/>
    </row>
    <row r="22" spans="2:14" x14ac:dyDescent="0.3">
      <c r="B22" s="43" t="s">
        <v>51</v>
      </c>
      <c r="C22" s="38"/>
      <c r="D22" s="41">
        <f>MEDIAN(E9:E13)</f>
        <v>2</v>
      </c>
      <c r="E22" s="41"/>
      <c r="F22" s="41">
        <f t="shared" ref="E22:L22" si="6">MEDIAN(G9:G13)</f>
        <v>2</v>
      </c>
      <c r="G22" s="41"/>
      <c r="H22" s="41">
        <f t="shared" si="6"/>
        <v>2</v>
      </c>
      <c r="I22" s="41"/>
      <c r="J22" s="41">
        <f t="shared" si="6"/>
        <v>2</v>
      </c>
      <c r="K22" s="41"/>
      <c r="L22" s="41">
        <f t="shared" si="6"/>
        <v>2</v>
      </c>
      <c r="M22" s="38"/>
      <c r="N22" s="9"/>
    </row>
    <row r="23" spans="2:14" x14ac:dyDescent="0.3">
      <c r="B23" s="42" t="s">
        <v>52</v>
      </c>
      <c r="C23" s="38"/>
      <c r="D23" s="49">
        <f>_xlfn.STDEV.P(E9:E13)</f>
        <v>0.4898979485566356</v>
      </c>
      <c r="E23" s="49"/>
      <c r="F23" s="49">
        <f t="shared" ref="E23:L23" si="7">_xlfn.STDEV.P(G9:G13)</f>
        <v>0</v>
      </c>
      <c r="G23" s="49"/>
      <c r="H23" s="49">
        <f t="shared" si="7"/>
        <v>0</v>
      </c>
      <c r="I23" s="49"/>
      <c r="J23" s="49">
        <f t="shared" si="7"/>
        <v>0.4</v>
      </c>
      <c r="K23" s="49"/>
      <c r="L23" s="49">
        <f t="shared" si="7"/>
        <v>0.8</v>
      </c>
      <c r="M23" s="38"/>
      <c r="N23" s="9"/>
    </row>
    <row r="24" spans="2:14" x14ac:dyDescent="0.3">
      <c r="B24" s="44" t="s">
        <v>53</v>
      </c>
      <c r="C24" s="38"/>
      <c r="D24" s="51">
        <f>D16/D14</f>
        <v>0.6</v>
      </c>
      <c r="E24" s="51"/>
      <c r="F24" s="51">
        <f t="shared" ref="E24:L24" si="8">F16/F14</f>
        <v>1</v>
      </c>
      <c r="G24" s="51"/>
      <c r="H24" s="51">
        <f t="shared" si="8"/>
        <v>1</v>
      </c>
      <c r="I24" s="51"/>
      <c r="J24" s="51">
        <f t="shared" si="8"/>
        <v>0.8</v>
      </c>
      <c r="K24" s="51"/>
      <c r="L24" s="51">
        <f t="shared" si="8"/>
        <v>0.6</v>
      </c>
      <c r="M24" s="38"/>
      <c r="N24" s="9"/>
    </row>
    <row r="25" spans="2:14" ht="15" thickBot="1" x14ac:dyDescent="0.35">
      <c r="B25" s="45"/>
      <c r="C25" s="38"/>
      <c r="D25" s="38"/>
      <c r="E25" s="38"/>
      <c r="F25" s="38"/>
      <c r="G25" s="38"/>
      <c r="H25" s="38"/>
      <c r="I25" s="38"/>
      <c r="J25" s="38"/>
      <c r="K25" s="38"/>
      <c r="L25" s="38"/>
      <c r="M25" s="38"/>
      <c r="N25" s="9"/>
    </row>
    <row r="26" spans="2:14" x14ac:dyDescent="0.3">
      <c r="D26" s="34"/>
      <c r="E26" s="34"/>
      <c r="F26" s="34"/>
      <c r="G26" s="34"/>
      <c r="H26" s="34"/>
      <c r="I26" s="34"/>
      <c r="J26" s="34"/>
      <c r="K26" s="34"/>
      <c r="L26" s="34"/>
      <c r="M26" s="34"/>
    </row>
  </sheetData>
  <mergeCells count="2">
    <mergeCell ref="A1:H2"/>
    <mergeCell ref="B5:C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sqref="A1:F2"/>
    </sheetView>
  </sheetViews>
  <sheetFormatPr defaultColWidth="9.109375" defaultRowHeight="14.4" x14ac:dyDescent="0.3"/>
  <cols>
    <col min="1" max="1" width="5.44140625" style="1" bestFit="1" customWidth="1"/>
    <col min="2" max="2" width="24.44140625" style="1" bestFit="1" customWidth="1"/>
    <col min="3" max="3" width="14.44140625" style="1" bestFit="1" customWidth="1"/>
    <col min="4" max="4" width="35.109375" style="1" bestFit="1" customWidth="1"/>
    <col min="5" max="5" width="36.33203125" style="1" bestFit="1" customWidth="1"/>
    <col min="6" max="6" width="36.109375" style="1" bestFit="1" customWidth="1"/>
    <col min="7" max="7" width="34.33203125" style="1" bestFit="1" customWidth="1"/>
    <col min="8" max="8" width="35.88671875" style="1" bestFit="1" customWidth="1"/>
    <col min="9" max="16384" width="9.109375" style="1"/>
  </cols>
  <sheetData>
    <row r="1" spans="1:8" x14ac:dyDescent="0.3">
      <c r="A1" s="133" t="s">
        <v>18</v>
      </c>
      <c r="B1" s="133"/>
      <c r="C1" s="133"/>
      <c r="D1" s="133"/>
      <c r="E1" s="133"/>
      <c r="F1" s="133"/>
    </row>
    <row r="2" spans="1:8" x14ac:dyDescent="0.3">
      <c r="A2" s="133"/>
      <c r="B2" s="133"/>
      <c r="C2" s="133"/>
      <c r="D2" s="133"/>
      <c r="E2" s="133"/>
      <c r="F2" s="133"/>
    </row>
    <row r="4" spans="1:8" ht="27.6" x14ac:dyDescent="0.3">
      <c r="A4" s="2" t="s">
        <v>0</v>
      </c>
      <c r="B4" s="3" t="s">
        <v>1</v>
      </c>
      <c r="C4" s="3"/>
      <c r="D4" s="4"/>
    </row>
    <row r="5" spans="1:8" ht="18" x14ac:dyDescent="0.35">
      <c r="A5" s="5"/>
      <c r="B5" s="132" t="s">
        <v>2</v>
      </c>
      <c r="C5" s="132"/>
      <c r="D5" s="5"/>
    </row>
    <row r="6" spans="1:8" ht="18" x14ac:dyDescent="0.35">
      <c r="A6" s="5"/>
      <c r="B6" s="3" t="s">
        <v>3</v>
      </c>
      <c r="C6" s="6"/>
      <c r="D6" s="5"/>
    </row>
    <row r="7" spans="1:8" x14ac:dyDescent="0.3">
      <c r="A7" s="7"/>
      <c r="B7" s="8"/>
      <c r="C7" s="8"/>
      <c r="D7" s="8"/>
      <c r="E7" s="8"/>
      <c r="F7" s="8"/>
      <c r="G7" s="8"/>
      <c r="H7" s="8"/>
    </row>
    <row r="8" spans="1:8" s="18" customFormat="1" ht="124.2" x14ac:dyDescent="0.3">
      <c r="A8" s="16"/>
      <c r="B8" s="17" t="s">
        <v>4</v>
      </c>
      <c r="C8" s="17" t="s">
        <v>5</v>
      </c>
      <c r="D8" s="17" t="s">
        <v>6</v>
      </c>
      <c r="E8" s="17" t="s">
        <v>7</v>
      </c>
      <c r="F8" s="17" t="s">
        <v>8</v>
      </c>
      <c r="G8" s="17" t="s">
        <v>9</v>
      </c>
      <c r="H8" s="17" t="s">
        <v>10</v>
      </c>
    </row>
    <row r="9" spans="1:8" x14ac:dyDescent="0.3">
      <c r="B9" s="1" t="s">
        <v>42</v>
      </c>
    </row>
  </sheetData>
  <mergeCells count="2">
    <mergeCell ref="A1:F2"/>
    <mergeCell ref="B5:C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zoomScaleNormal="100" workbookViewId="0">
      <selection sqref="A1:H2"/>
    </sheetView>
  </sheetViews>
  <sheetFormatPr defaultColWidth="9.109375" defaultRowHeight="14.4" x14ac:dyDescent="0.3"/>
  <cols>
    <col min="1" max="1" width="5.44140625" style="1" bestFit="1" customWidth="1"/>
    <col min="2" max="2" width="28.44140625" style="1" bestFit="1" customWidth="1"/>
    <col min="3" max="3" width="14.44140625" style="1" bestFit="1" customWidth="1"/>
    <col min="4" max="4" width="35.109375" style="23" bestFit="1" customWidth="1"/>
    <col min="5" max="5" width="6" style="23" customWidth="1"/>
    <col min="6" max="6" width="36.33203125" style="23" bestFit="1" customWidth="1"/>
    <col min="7" max="7" width="6" style="23" customWidth="1"/>
    <col min="8" max="8" width="36.109375" style="23" bestFit="1" customWidth="1"/>
    <col min="9" max="9" width="6.88671875" style="23" customWidth="1"/>
    <col min="10" max="10" width="34.33203125" style="23" bestFit="1" customWidth="1"/>
    <col min="11" max="11" width="6.6640625" style="23" customWidth="1"/>
    <col min="12" max="12" width="35.88671875" style="23" bestFit="1" customWidth="1"/>
    <col min="13" max="13" width="5.109375" style="23" customWidth="1"/>
    <col min="14" max="16384" width="9.109375" style="1"/>
  </cols>
  <sheetData>
    <row r="1" spans="1:14" ht="31.2" x14ac:dyDescent="0.3">
      <c r="A1" s="133" t="s">
        <v>19</v>
      </c>
      <c r="B1" s="133"/>
      <c r="C1" s="133"/>
      <c r="D1" s="133"/>
      <c r="E1" s="133"/>
      <c r="F1" s="133"/>
      <c r="G1" s="133"/>
      <c r="H1" s="133"/>
      <c r="I1" s="123"/>
    </row>
    <row r="2" spans="1:14" ht="31.2" x14ac:dyDescent="0.3">
      <c r="A2" s="133"/>
      <c r="B2" s="133"/>
      <c r="C2" s="133"/>
      <c r="D2" s="133"/>
      <c r="E2" s="133"/>
      <c r="F2" s="133"/>
      <c r="G2" s="133"/>
      <c r="H2" s="133"/>
      <c r="I2" s="123"/>
    </row>
    <row r="4" spans="1:14" ht="27.6" x14ac:dyDescent="0.3">
      <c r="A4" s="2" t="s">
        <v>0</v>
      </c>
      <c r="B4" s="3" t="s">
        <v>1</v>
      </c>
      <c r="C4" s="3"/>
      <c r="D4" s="27"/>
      <c r="E4" s="27"/>
    </row>
    <row r="5" spans="1:14" ht="18" x14ac:dyDescent="0.35">
      <c r="A5" s="5"/>
      <c r="B5" s="132" t="s">
        <v>2</v>
      </c>
      <c r="C5" s="132"/>
      <c r="D5" s="28"/>
      <c r="E5" s="28"/>
    </row>
    <row r="6" spans="1:14" ht="18" x14ac:dyDescent="0.35">
      <c r="A6" s="5"/>
      <c r="B6" s="3" t="s">
        <v>3</v>
      </c>
      <c r="C6" s="6"/>
      <c r="D6" s="28"/>
      <c r="E6" s="28"/>
    </row>
    <row r="7" spans="1:14" x14ac:dyDescent="0.3">
      <c r="A7" s="7"/>
      <c r="B7" s="8"/>
      <c r="C7" s="8"/>
      <c r="D7" s="20"/>
      <c r="E7" s="20"/>
      <c r="F7" s="20"/>
      <c r="G7" s="20"/>
      <c r="H7" s="20"/>
      <c r="I7" s="20"/>
      <c r="J7" s="20"/>
      <c r="K7" s="20"/>
      <c r="L7" s="20"/>
      <c r="M7" s="20"/>
    </row>
    <row r="8" spans="1:14" s="18" customFormat="1" ht="124.2" x14ac:dyDescent="0.3">
      <c r="A8" s="16"/>
      <c r="B8" s="17" t="s">
        <v>4</v>
      </c>
      <c r="C8" s="17" t="s">
        <v>5</v>
      </c>
      <c r="D8" s="17" t="s">
        <v>6</v>
      </c>
      <c r="E8" s="17"/>
      <c r="F8" s="17" t="s">
        <v>7</v>
      </c>
      <c r="G8" s="17"/>
      <c r="H8" s="17" t="s">
        <v>8</v>
      </c>
      <c r="I8" s="17"/>
      <c r="J8" s="17" t="s">
        <v>9</v>
      </c>
      <c r="K8" s="17"/>
      <c r="L8" s="30" t="s">
        <v>10</v>
      </c>
      <c r="M8" s="56"/>
      <c r="N8" s="33"/>
    </row>
    <row r="9" spans="1:14" x14ac:dyDescent="0.3">
      <c r="A9" s="10"/>
      <c r="B9" s="12" t="s">
        <v>33</v>
      </c>
      <c r="C9" s="13">
        <v>43115</v>
      </c>
      <c r="D9" s="21" t="s">
        <v>14</v>
      </c>
      <c r="E9" s="21">
        <v>2</v>
      </c>
      <c r="F9" s="21" t="s">
        <v>14</v>
      </c>
      <c r="G9" s="21">
        <v>2</v>
      </c>
      <c r="H9" s="21" t="s">
        <v>14</v>
      </c>
      <c r="I9" s="21">
        <v>2</v>
      </c>
      <c r="J9" s="21" t="s">
        <v>14</v>
      </c>
      <c r="K9" s="21">
        <v>2</v>
      </c>
      <c r="L9" s="31" t="s">
        <v>14</v>
      </c>
      <c r="M9" s="38">
        <v>2</v>
      </c>
      <c r="N9" s="9"/>
    </row>
    <row r="10" spans="1:14" x14ac:dyDescent="0.3">
      <c r="A10" s="10"/>
      <c r="B10" s="40" t="s">
        <v>44</v>
      </c>
      <c r="C10" s="13"/>
      <c r="D10" s="64">
        <f>COUNT(E9)</f>
        <v>1</v>
      </c>
      <c r="E10" s="64"/>
      <c r="F10" s="64">
        <f t="shared" ref="E10:L10" si="0">COUNT(G9)</f>
        <v>1</v>
      </c>
      <c r="G10" s="64"/>
      <c r="H10" s="64">
        <f t="shared" si="0"/>
        <v>1</v>
      </c>
      <c r="I10" s="64"/>
      <c r="J10" s="64">
        <f t="shared" si="0"/>
        <v>1</v>
      </c>
      <c r="K10" s="64"/>
      <c r="L10" s="64">
        <f t="shared" si="0"/>
        <v>1</v>
      </c>
      <c r="M10" s="38"/>
      <c r="N10" s="9"/>
    </row>
    <row r="11" spans="1:14" x14ac:dyDescent="0.3">
      <c r="A11" s="10"/>
      <c r="B11" s="41" t="s">
        <v>45</v>
      </c>
      <c r="C11" s="13"/>
      <c r="D11" s="64"/>
      <c r="E11" s="21"/>
      <c r="F11" s="21"/>
      <c r="G11" s="21"/>
      <c r="H11" s="21"/>
      <c r="I11" s="21"/>
      <c r="J11" s="21"/>
      <c r="K11" s="21"/>
      <c r="L11" s="31"/>
      <c r="M11" s="38"/>
      <c r="N11" s="9"/>
    </row>
    <row r="12" spans="1:14" x14ac:dyDescent="0.3">
      <c r="A12" s="10"/>
      <c r="B12" s="40" t="s">
        <v>46</v>
      </c>
      <c r="C12" s="13"/>
      <c r="D12" s="64">
        <f>COUNTIF(E9,"2")</f>
        <v>1</v>
      </c>
      <c r="E12" s="64"/>
      <c r="F12" s="64">
        <f t="shared" ref="E12:L12" si="1">COUNTIF(G9,"2")</f>
        <v>1</v>
      </c>
      <c r="G12" s="64"/>
      <c r="H12" s="64">
        <f t="shared" si="1"/>
        <v>1</v>
      </c>
      <c r="I12" s="64"/>
      <c r="J12" s="64">
        <f t="shared" si="1"/>
        <v>1</v>
      </c>
      <c r="K12" s="64"/>
      <c r="L12" s="64">
        <f t="shared" si="1"/>
        <v>1</v>
      </c>
      <c r="M12" s="38"/>
      <c r="N12" s="9"/>
    </row>
    <row r="13" spans="1:14" x14ac:dyDescent="0.3">
      <c r="A13" s="10"/>
      <c r="B13" s="40" t="s">
        <v>47</v>
      </c>
      <c r="C13" s="13"/>
      <c r="D13" s="64">
        <f>COUNTIF(E9,"1")</f>
        <v>0</v>
      </c>
      <c r="E13" s="64"/>
      <c r="F13" s="64">
        <f t="shared" ref="E13:L13" si="2">COUNTIF(G9,"1")</f>
        <v>0</v>
      </c>
      <c r="G13" s="64"/>
      <c r="H13" s="64">
        <f t="shared" si="2"/>
        <v>0</v>
      </c>
      <c r="I13" s="64"/>
      <c r="J13" s="64">
        <f t="shared" si="2"/>
        <v>0</v>
      </c>
      <c r="K13" s="64"/>
      <c r="L13" s="64">
        <f t="shared" si="2"/>
        <v>0</v>
      </c>
      <c r="M13" s="38"/>
      <c r="N13" s="9"/>
    </row>
    <row r="14" spans="1:14" x14ac:dyDescent="0.3">
      <c r="A14" s="10"/>
      <c r="B14" s="40" t="s">
        <v>48</v>
      </c>
      <c r="C14" s="13"/>
      <c r="D14" s="64">
        <f>COUNTIF(E9,"0")</f>
        <v>0</v>
      </c>
      <c r="E14" s="64"/>
      <c r="F14" s="64">
        <f t="shared" ref="E14:L14" si="3">COUNTIF(G9,"0")</f>
        <v>0</v>
      </c>
      <c r="G14" s="64"/>
      <c r="H14" s="64">
        <f t="shared" si="3"/>
        <v>0</v>
      </c>
      <c r="I14" s="64"/>
      <c r="J14" s="64">
        <f t="shared" si="3"/>
        <v>0</v>
      </c>
      <c r="K14" s="64"/>
      <c r="L14" s="64">
        <f t="shared" si="3"/>
        <v>0</v>
      </c>
      <c r="M14" s="38"/>
      <c r="N14" s="9"/>
    </row>
    <row r="15" spans="1:14" x14ac:dyDescent="0.3">
      <c r="A15" s="10"/>
      <c r="B15" s="40"/>
      <c r="C15" s="13"/>
      <c r="D15" s="64"/>
      <c r="E15" s="21"/>
      <c r="F15" s="21"/>
      <c r="G15" s="21"/>
      <c r="H15" s="21"/>
      <c r="I15" s="21"/>
      <c r="J15" s="21"/>
      <c r="K15" s="21"/>
      <c r="L15" s="31"/>
      <c r="M15" s="38"/>
      <c r="N15" s="9"/>
    </row>
    <row r="16" spans="1:14" x14ac:dyDescent="0.3">
      <c r="A16" s="10"/>
      <c r="B16" s="42" t="s">
        <v>49</v>
      </c>
      <c r="C16" s="13"/>
      <c r="D16" s="65">
        <f>AVERAGE(E9)</f>
        <v>2</v>
      </c>
      <c r="E16" s="65"/>
      <c r="F16" s="65">
        <f t="shared" ref="E16:L16" si="4">AVERAGE(G9)</f>
        <v>2</v>
      </c>
      <c r="G16" s="65"/>
      <c r="H16" s="65">
        <f t="shared" si="4"/>
        <v>2</v>
      </c>
      <c r="I16" s="65"/>
      <c r="J16" s="65">
        <f t="shared" si="4"/>
        <v>2</v>
      </c>
      <c r="K16" s="65"/>
      <c r="L16" s="65">
        <f t="shared" si="4"/>
        <v>2</v>
      </c>
      <c r="M16" s="38"/>
      <c r="N16" s="9"/>
    </row>
    <row r="17" spans="1:14" x14ac:dyDescent="0.3">
      <c r="A17" s="10"/>
      <c r="B17" s="40" t="s">
        <v>50</v>
      </c>
      <c r="C17" s="13"/>
      <c r="D17" s="64" t="e">
        <f>MODE(E9)</f>
        <v>#N/A</v>
      </c>
      <c r="E17" s="64"/>
      <c r="F17" s="64" t="e">
        <f t="shared" ref="E17:L17" si="5">MODE(G9)</f>
        <v>#N/A</v>
      </c>
      <c r="G17" s="64"/>
      <c r="H17" s="64" t="e">
        <f t="shared" si="5"/>
        <v>#N/A</v>
      </c>
      <c r="I17" s="64"/>
      <c r="J17" s="64" t="e">
        <f t="shared" si="5"/>
        <v>#N/A</v>
      </c>
      <c r="K17" s="64"/>
      <c r="L17" s="64" t="e">
        <f t="shared" si="5"/>
        <v>#N/A</v>
      </c>
      <c r="M17" s="38"/>
      <c r="N17" s="9"/>
    </row>
    <row r="18" spans="1:14" x14ac:dyDescent="0.3">
      <c r="A18" s="10"/>
      <c r="B18" s="43" t="s">
        <v>51</v>
      </c>
      <c r="C18" s="13"/>
      <c r="D18" s="64">
        <f>MEDIAN(E9)</f>
        <v>2</v>
      </c>
      <c r="E18" s="64"/>
      <c r="F18" s="64">
        <f t="shared" ref="E18:L18" si="6">MEDIAN(G9)</f>
        <v>2</v>
      </c>
      <c r="G18" s="64"/>
      <c r="H18" s="64">
        <f t="shared" si="6"/>
        <v>2</v>
      </c>
      <c r="I18" s="64"/>
      <c r="J18" s="64">
        <f t="shared" si="6"/>
        <v>2</v>
      </c>
      <c r="K18" s="64"/>
      <c r="L18" s="64">
        <f t="shared" si="6"/>
        <v>2</v>
      </c>
      <c r="M18" s="38"/>
      <c r="N18" s="9"/>
    </row>
    <row r="19" spans="1:14" x14ac:dyDescent="0.3">
      <c r="A19" s="10"/>
      <c r="B19" s="42" t="s">
        <v>52</v>
      </c>
      <c r="C19" s="13"/>
      <c r="D19" s="65">
        <f>_xlfn.STDEV.P(E9)</f>
        <v>0</v>
      </c>
      <c r="E19" s="65"/>
      <c r="F19" s="65">
        <f t="shared" ref="E19:L19" si="7">_xlfn.STDEV.P(G9)</f>
        <v>0</v>
      </c>
      <c r="G19" s="65"/>
      <c r="H19" s="65">
        <f t="shared" si="7"/>
        <v>0</v>
      </c>
      <c r="I19" s="65"/>
      <c r="J19" s="65">
        <f t="shared" si="7"/>
        <v>0</v>
      </c>
      <c r="K19" s="65"/>
      <c r="L19" s="65">
        <f t="shared" si="7"/>
        <v>0</v>
      </c>
      <c r="M19" s="38"/>
      <c r="N19" s="9"/>
    </row>
    <row r="20" spans="1:14" x14ac:dyDescent="0.3">
      <c r="A20" s="10"/>
      <c r="B20" s="44" t="s">
        <v>53</v>
      </c>
      <c r="C20" s="13"/>
      <c r="D20" s="66">
        <f>D12/D10</f>
        <v>1</v>
      </c>
      <c r="E20" s="66"/>
      <c r="F20" s="66">
        <f t="shared" ref="E20:L20" si="8">F12/F10</f>
        <v>1</v>
      </c>
      <c r="G20" s="66"/>
      <c r="H20" s="66">
        <f t="shared" si="8"/>
        <v>1</v>
      </c>
      <c r="I20" s="66"/>
      <c r="J20" s="66">
        <f t="shared" si="8"/>
        <v>1</v>
      </c>
      <c r="K20" s="66"/>
      <c r="L20" s="66">
        <f t="shared" si="8"/>
        <v>1</v>
      </c>
      <c r="M20" s="38"/>
      <c r="N20" s="9"/>
    </row>
    <row r="21" spans="1:14" ht="15" thickBot="1" x14ac:dyDescent="0.35">
      <c r="A21" s="10"/>
      <c r="B21" s="45"/>
      <c r="C21" s="135"/>
      <c r="D21" s="71"/>
      <c r="E21" s="71"/>
      <c r="F21" s="71"/>
      <c r="G21" s="71"/>
      <c r="H21" s="71"/>
      <c r="I21" s="71"/>
      <c r="J21" s="71"/>
      <c r="K21" s="71"/>
      <c r="L21" s="136"/>
      <c r="M21" s="70"/>
      <c r="N21" s="9"/>
    </row>
    <row r="22" spans="1:14" x14ac:dyDescent="0.3">
      <c r="A22" s="10"/>
      <c r="B22" s="12" t="s">
        <v>34</v>
      </c>
      <c r="C22" s="134">
        <v>43115</v>
      </c>
      <c r="D22" s="60" t="s">
        <v>14</v>
      </c>
      <c r="E22" s="60">
        <v>2</v>
      </c>
      <c r="F22" s="60" t="s">
        <v>14</v>
      </c>
      <c r="G22" s="60">
        <v>2</v>
      </c>
      <c r="H22" s="60" t="s">
        <v>14</v>
      </c>
      <c r="I22" s="60">
        <v>2</v>
      </c>
      <c r="J22" s="60" t="s">
        <v>14</v>
      </c>
      <c r="K22" s="60">
        <v>2</v>
      </c>
      <c r="L22" s="68" t="s">
        <v>14</v>
      </c>
      <c r="M22" s="69">
        <v>2</v>
      </c>
      <c r="N22" s="9"/>
    </row>
    <row r="23" spans="1:14" x14ac:dyDescent="0.3">
      <c r="A23" s="10"/>
      <c r="B23" s="12" t="s">
        <v>34</v>
      </c>
      <c r="C23" s="13">
        <v>43080</v>
      </c>
      <c r="D23" s="21" t="s">
        <v>14</v>
      </c>
      <c r="E23" s="21">
        <v>2</v>
      </c>
      <c r="F23" s="21" t="s">
        <v>14</v>
      </c>
      <c r="G23" s="21">
        <v>2</v>
      </c>
      <c r="H23" s="21" t="s">
        <v>14</v>
      </c>
      <c r="I23" s="21">
        <v>2</v>
      </c>
      <c r="J23" s="21" t="s">
        <v>14</v>
      </c>
      <c r="K23" s="21">
        <v>2</v>
      </c>
      <c r="L23" s="31" t="s">
        <v>14</v>
      </c>
      <c r="M23" s="38">
        <v>2</v>
      </c>
      <c r="N23" s="9"/>
    </row>
    <row r="24" spans="1:14" x14ac:dyDescent="0.3">
      <c r="A24" s="10"/>
      <c r="B24" s="40" t="s">
        <v>44</v>
      </c>
      <c r="C24" s="13"/>
      <c r="D24" s="64">
        <f>COUNT(E22:E23)</f>
        <v>2</v>
      </c>
      <c r="E24" s="64"/>
      <c r="F24" s="64">
        <f t="shared" ref="E24:L24" si="9">COUNT(G22:G23)</f>
        <v>2</v>
      </c>
      <c r="G24" s="64"/>
      <c r="H24" s="64">
        <f t="shared" si="9"/>
        <v>2</v>
      </c>
      <c r="I24" s="64"/>
      <c r="J24" s="64">
        <f t="shared" si="9"/>
        <v>2</v>
      </c>
      <c r="K24" s="64"/>
      <c r="L24" s="64">
        <f t="shared" si="9"/>
        <v>2</v>
      </c>
      <c r="M24" s="38"/>
      <c r="N24" s="9"/>
    </row>
    <row r="25" spans="1:14" x14ac:dyDescent="0.3">
      <c r="A25" s="10"/>
      <c r="B25" s="41" t="s">
        <v>45</v>
      </c>
      <c r="C25" s="13"/>
      <c r="D25" s="64"/>
      <c r="E25" s="21"/>
      <c r="F25" s="21"/>
      <c r="G25" s="21"/>
      <c r="H25" s="21"/>
      <c r="I25" s="21"/>
      <c r="J25" s="21"/>
      <c r="K25" s="21"/>
      <c r="L25" s="31"/>
      <c r="M25" s="38"/>
      <c r="N25" s="9"/>
    </row>
    <row r="26" spans="1:14" x14ac:dyDescent="0.3">
      <c r="A26" s="10"/>
      <c r="B26" s="40" t="s">
        <v>46</v>
      </c>
      <c r="C26" s="13"/>
      <c r="D26" s="64">
        <f>COUNTIF(E22:E23,"2")</f>
        <v>2</v>
      </c>
      <c r="E26" s="64"/>
      <c r="F26" s="64">
        <f t="shared" ref="E26:L26" si="10">COUNTIF(G22:G23,"2")</f>
        <v>2</v>
      </c>
      <c r="G26" s="64"/>
      <c r="H26" s="64">
        <f t="shared" si="10"/>
        <v>2</v>
      </c>
      <c r="I26" s="64"/>
      <c r="J26" s="64">
        <f t="shared" si="10"/>
        <v>2</v>
      </c>
      <c r="K26" s="64"/>
      <c r="L26" s="64">
        <f t="shared" si="10"/>
        <v>2</v>
      </c>
      <c r="M26" s="38"/>
      <c r="N26" s="9"/>
    </row>
    <row r="27" spans="1:14" x14ac:dyDescent="0.3">
      <c r="A27" s="10"/>
      <c r="B27" s="40" t="s">
        <v>47</v>
      </c>
      <c r="C27" s="13"/>
      <c r="D27" s="64">
        <f>COUNTIF(E22:E23,"1")</f>
        <v>0</v>
      </c>
      <c r="E27" s="64"/>
      <c r="F27" s="64">
        <f t="shared" ref="E27:L27" si="11">COUNTIF(G22:G23,"1")</f>
        <v>0</v>
      </c>
      <c r="G27" s="64"/>
      <c r="H27" s="64">
        <f t="shared" si="11"/>
        <v>0</v>
      </c>
      <c r="I27" s="64"/>
      <c r="J27" s="64">
        <f t="shared" si="11"/>
        <v>0</v>
      </c>
      <c r="K27" s="64"/>
      <c r="L27" s="64">
        <f t="shared" si="11"/>
        <v>0</v>
      </c>
      <c r="M27" s="38"/>
      <c r="N27" s="9"/>
    </row>
    <row r="28" spans="1:14" x14ac:dyDescent="0.3">
      <c r="A28" s="10"/>
      <c r="B28" s="40" t="s">
        <v>48</v>
      </c>
      <c r="C28" s="13"/>
      <c r="D28" s="64">
        <f>COUNTIF(E22:E23,"0")</f>
        <v>0</v>
      </c>
      <c r="E28" s="64"/>
      <c r="F28" s="64">
        <f t="shared" ref="E28:L28" si="12">COUNTIF(G22:G23,"0")</f>
        <v>0</v>
      </c>
      <c r="G28" s="64"/>
      <c r="H28" s="64">
        <f t="shared" si="12"/>
        <v>0</v>
      </c>
      <c r="I28" s="64"/>
      <c r="J28" s="64">
        <f t="shared" si="12"/>
        <v>0</v>
      </c>
      <c r="K28" s="64"/>
      <c r="L28" s="64">
        <f t="shared" si="12"/>
        <v>0</v>
      </c>
      <c r="M28" s="38"/>
      <c r="N28" s="9"/>
    </row>
    <row r="29" spans="1:14" x14ac:dyDescent="0.3">
      <c r="A29" s="10"/>
      <c r="B29" s="40"/>
      <c r="C29" s="13"/>
      <c r="D29" s="64"/>
      <c r="E29" s="21"/>
      <c r="F29" s="21"/>
      <c r="G29" s="21"/>
      <c r="H29" s="21"/>
      <c r="I29" s="21"/>
      <c r="J29" s="21"/>
      <c r="K29" s="21"/>
      <c r="L29" s="31"/>
      <c r="M29" s="38"/>
      <c r="N29" s="9"/>
    </row>
    <row r="30" spans="1:14" x14ac:dyDescent="0.3">
      <c r="A30" s="10"/>
      <c r="B30" s="42" t="s">
        <v>49</v>
      </c>
      <c r="C30" s="13"/>
      <c r="D30" s="65">
        <f>AVERAGE(E22:E23)</f>
        <v>2</v>
      </c>
      <c r="E30" s="65"/>
      <c r="F30" s="65">
        <f t="shared" ref="E30:L30" si="13">AVERAGE(G22:G23)</f>
        <v>2</v>
      </c>
      <c r="G30" s="65"/>
      <c r="H30" s="65">
        <f t="shared" si="13"/>
        <v>2</v>
      </c>
      <c r="I30" s="65"/>
      <c r="J30" s="65">
        <f t="shared" si="13"/>
        <v>2</v>
      </c>
      <c r="K30" s="65"/>
      <c r="L30" s="65">
        <f t="shared" si="13"/>
        <v>2</v>
      </c>
      <c r="M30" s="38"/>
      <c r="N30" s="9"/>
    </row>
    <row r="31" spans="1:14" x14ac:dyDescent="0.3">
      <c r="A31" s="10"/>
      <c r="B31" s="40" t="s">
        <v>50</v>
      </c>
      <c r="C31" s="13"/>
      <c r="D31" s="73">
        <f>MODE(E22:E23)</f>
        <v>2</v>
      </c>
      <c r="E31" s="73"/>
      <c r="F31" s="73">
        <f t="shared" ref="E31:L31" si="14">MODE(G22:G23)</f>
        <v>2</v>
      </c>
      <c r="G31" s="73"/>
      <c r="H31" s="73">
        <f t="shared" si="14"/>
        <v>2</v>
      </c>
      <c r="I31" s="73"/>
      <c r="J31" s="73">
        <f t="shared" si="14"/>
        <v>2</v>
      </c>
      <c r="K31" s="73"/>
      <c r="L31" s="73">
        <f t="shared" si="14"/>
        <v>2</v>
      </c>
      <c r="M31" s="38"/>
      <c r="N31" s="9"/>
    </row>
    <row r="32" spans="1:14" x14ac:dyDescent="0.3">
      <c r="A32" s="10"/>
      <c r="B32" s="43" t="s">
        <v>51</v>
      </c>
      <c r="C32" s="13"/>
      <c r="D32" s="64">
        <f>MEDIAN(E22:E23)</f>
        <v>2</v>
      </c>
      <c r="E32" s="64"/>
      <c r="F32" s="64">
        <f t="shared" ref="E32:L32" si="15">MEDIAN(G22:G23)</f>
        <v>2</v>
      </c>
      <c r="G32" s="64"/>
      <c r="H32" s="64">
        <f t="shared" si="15"/>
        <v>2</v>
      </c>
      <c r="I32" s="64"/>
      <c r="J32" s="64">
        <f t="shared" si="15"/>
        <v>2</v>
      </c>
      <c r="K32" s="64"/>
      <c r="L32" s="64">
        <f t="shared" si="15"/>
        <v>2</v>
      </c>
      <c r="M32" s="38"/>
      <c r="N32" s="9"/>
    </row>
    <row r="33" spans="1:14" x14ac:dyDescent="0.3">
      <c r="A33" s="10"/>
      <c r="B33" s="42" t="s">
        <v>52</v>
      </c>
      <c r="C33" s="13"/>
      <c r="D33" s="65">
        <f>_xlfn.STDEV.P(E22:E23)</f>
        <v>0</v>
      </c>
      <c r="E33" s="65"/>
      <c r="F33" s="65"/>
      <c r="G33" s="65"/>
      <c r="H33" s="65"/>
      <c r="I33" s="65"/>
      <c r="J33" s="65"/>
      <c r="K33" s="65"/>
      <c r="L33" s="65"/>
      <c r="M33" s="38"/>
      <c r="N33" s="9"/>
    </row>
    <row r="34" spans="1:14" x14ac:dyDescent="0.3">
      <c r="A34" s="10"/>
      <c r="B34" s="44" t="s">
        <v>53</v>
      </c>
      <c r="C34" s="13"/>
      <c r="D34" s="66">
        <f>D26/D24</f>
        <v>1</v>
      </c>
      <c r="E34" s="66"/>
      <c r="F34" s="66">
        <f t="shared" ref="E34:L34" si="16">F26/F24</f>
        <v>1</v>
      </c>
      <c r="G34" s="66"/>
      <c r="H34" s="66">
        <f t="shared" si="16"/>
        <v>1</v>
      </c>
      <c r="I34" s="66"/>
      <c r="J34" s="66">
        <f t="shared" si="16"/>
        <v>1</v>
      </c>
      <c r="K34" s="66"/>
      <c r="L34" s="66">
        <f t="shared" si="16"/>
        <v>1</v>
      </c>
      <c r="M34" s="38"/>
      <c r="N34" s="9"/>
    </row>
    <row r="35" spans="1:14" ht="15" thickBot="1" x14ac:dyDescent="0.35">
      <c r="A35" s="10"/>
      <c r="B35" s="45"/>
      <c r="C35" s="135"/>
      <c r="D35" s="71"/>
      <c r="E35" s="71"/>
      <c r="F35" s="71"/>
      <c r="G35" s="71"/>
      <c r="H35" s="71"/>
      <c r="I35" s="71"/>
      <c r="J35" s="71"/>
      <c r="K35" s="71"/>
      <c r="L35" s="72"/>
      <c r="M35" s="70"/>
      <c r="N35" s="9"/>
    </row>
    <row r="36" spans="1:14" x14ac:dyDescent="0.3">
      <c r="A36" s="10"/>
      <c r="B36" s="12" t="s">
        <v>35</v>
      </c>
      <c r="C36" s="134">
        <v>43115</v>
      </c>
      <c r="D36" s="60" t="s">
        <v>14</v>
      </c>
      <c r="E36" s="60">
        <v>2</v>
      </c>
      <c r="F36" s="60" t="s">
        <v>14</v>
      </c>
      <c r="G36" s="60">
        <v>2</v>
      </c>
      <c r="H36" s="60" t="s">
        <v>14</v>
      </c>
      <c r="I36" s="60">
        <v>2</v>
      </c>
      <c r="J36" s="60" t="s">
        <v>14</v>
      </c>
      <c r="K36" s="60">
        <v>2</v>
      </c>
      <c r="L36" s="68" t="s">
        <v>14</v>
      </c>
      <c r="M36" s="69">
        <v>2</v>
      </c>
      <c r="N36" s="9"/>
    </row>
    <row r="37" spans="1:14" x14ac:dyDescent="0.3">
      <c r="A37" s="10"/>
      <c r="B37" s="12" t="s">
        <v>35</v>
      </c>
      <c r="C37" s="13">
        <v>43115</v>
      </c>
      <c r="D37" s="21" t="s">
        <v>14</v>
      </c>
      <c r="E37" s="21">
        <v>2</v>
      </c>
      <c r="F37" s="21" t="s">
        <v>14</v>
      </c>
      <c r="G37" s="21">
        <v>2</v>
      </c>
      <c r="H37" s="21" t="s">
        <v>14</v>
      </c>
      <c r="I37" s="21">
        <v>2</v>
      </c>
      <c r="J37" s="21" t="s">
        <v>14</v>
      </c>
      <c r="K37" s="21">
        <v>2</v>
      </c>
      <c r="L37" s="31" t="s">
        <v>14</v>
      </c>
      <c r="M37" s="38">
        <v>2</v>
      </c>
      <c r="N37" s="9"/>
    </row>
    <row r="38" spans="1:14" x14ac:dyDescent="0.3">
      <c r="A38" s="10"/>
      <c r="B38" s="40" t="s">
        <v>44</v>
      </c>
      <c r="C38" s="13"/>
      <c r="D38" s="64">
        <f>COUNT(E36:E37)</f>
        <v>2</v>
      </c>
      <c r="E38" s="64"/>
      <c r="F38" s="64">
        <f t="shared" ref="E38:L38" si="17">COUNT(G36:G37)</f>
        <v>2</v>
      </c>
      <c r="G38" s="64"/>
      <c r="H38" s="64">
        <f t="shared" si="17"/>
        <v>2</v>
      </c>
      <c r="I38" s="64"/>
      <c r="J38" s="64">
        <f t="shared" si="17"/>
        <v>2</v>
      </c>
      <c r="K38" s="64"/>
      <c r="L38" s="64">
        <f t="shared" si="17"/>
        <v>2</v>
      </c>
      <c r="M38" s="38"/>
      <c r="N38" s="9"/>
    </row>
    <row r="39" spans="1:14" x14ac:dyDescent="0.3">
      <c r="A39" s="10"/>
      <c r="B39" s="41" t="s">
        <v>45</v>
      </c>
      <c r="C39" s="13"/>
      <c r="D39" s="64"/>
      <c r="E39" s="21"/>
      <c r="F39" s="21"/>
      <c r="G39" s="21"/>
      <c r="H39" s="21"/>
      <c r="I39" s="21"/>
      <c r="J39" s="21"/>
      <c r="K39" s="21"/>
      <c r="L39" s="31"/>
      <c r="M39" s="38"/>
      <c r="N39" s="9"/>
    </row>
    <row r="40" spans="1:14" x14ac:dyDescent="0.3">
      <c r="A40" s="10"/>
      <c r="B40" s="40" t="s">
        <v>46</v>
      </c>
      <c r="C40" s="13"/>
      <c r="D40" s="64">
        <f>COUNTIF(E36:E37,"2")</f>
        <v>2</v>
      </c>
      <c r="E40" s="64"/>
      <c r="F40" s="64">
        <f t="shared" ref="E40:L40" si="18">COUNTIF(G36:G37,"2")</f>
        <v>2</v>
      </c>
      <c r="G40" s="64"/>
      <c r="H40" s="64">
        <f t="shared" si="18"/>
        <v>2</v>
      </c>
      <c r="I40" s="64"/>
      <c r="J40" s="64">
        <f t="shared" si="18"/>
        <v>2</v>
      </c>
      <c r="K40" s="64"/>
      <c r="L40" s="64">
        <f t="shared" si="18"/>
        <v>2</v>
      </c>
      <c r="M40" s="38"/>
      <c r="N40" s="9"/>
    </row>
    <row r="41" spans="1:14" x14ac:dyDescent="0.3">
      <c r="A41" s="10"/>
      <c r="B41" s="40" t="s">
        <v>47</v>
      </c>
      <c r="C41" s="13"/>
      <c r="D41" s="64">
        <f>COUNTIF(E36:E37,"1")</f>
        <v>0</v>
      </c>
      <c r="E41" s="64"/>
      <c r="F41" s="64">
        <f t="shared" ref="E41:L41" si="19">COUNTIF(G36:G37,"1")</f>
        <v>0</v>
      </c>
      <c r="G41" s="64"/>
      <c r="H41" s="64">
        <f t="shared" si="19"/>
        <v>0</v>
      </c>
      <c r="I41" s="64"/>
      <c r="J41" s="64">
        <f t="shared" si="19"/>
        <v>0</v>
      </c>
      <c r="K41" s="64"/>
      <c r="L41" s="64">
        <f t="shared" si="19"/>
        <v>0</v>
      </c>
      <c r="M41" s="38"/>
      <c r="N41" s="9"/>
    </row>
    <row r="42" spans="1:14" x14ac:dyDescent="0.3">
      <c r="A42" s="10"/>
      <c r="B42" s="40" t="s">
        <v>48</v>
      </c>
      <c r="C42" s="13"/>
      <c r="D42" s="64">
        <f>COUNTIF(E36:E37,"0")</f>
        <v>0</v>
      </c>
      <c r="E42" s="64"/>
      <c r="F42" s="64">
        <f t="shared" ref="E42:L42" si="20">COUNTIF(G36:G37,"0")</f>
        <v>0</v>
      </c>
      <c r="G42" s="64"/>
      <c r="H42" s="64">
        <f t="shared" si="20"/>
        <v>0</v>
      </c>
      <c r="I42" s="64"/>
      <c r="J42" s="64">
        <f t="shared" si="20"/>
        <v>0</v>
      </c>
      <c r="K42" s="64"/>
      <c r="L42" s="64">
        <f t="shared" si="20"/>
        <v>0</v>
      </c>
      <c r="M42" s="38"/>
      <c r="N42" s="9"/>
    </row>
    <row r="43" spans="1:14" x14ac:dyDescent="0.3">
      <c r="A43" s="10"/>
      <c r="B43" s="40"/>
      <c r="C43" s="13"/>
      <c r="D43" s="64"/>
      <c r="E43" s="21"/>
      <c r="F43" s="21"/>
      <c r="G43" s="21"/>
      <c r="H43" s="21"/>
      <c r="I43" s="21"/>
      <c r="J43" s="21"/>
      <c r="K43" s="21"/>
      <c r="L43" s="31"/>
      <c r="M43" s="38"/>
      <c r="N43" s="9"/>
    </row>
    <row r="44" spans="1:14" x14ac:dyDescent="0.3">
      <c r="A44" s="10"/>
      <c r="B44" s="42" t="s">
        <v>49</v>
      </c>
      <c r="C44" s="13"/>
      <c r="D44" s="65">
        <f>AVERAGE(E36:E37)</f>
        <v>2</v>
      </c>
      <c r="E44" s="65"/>
      <c r="F44" s="65">
        <f t="shared" ref="E44:L44" si="21">AVERAGE(G36:G37)</f>
        <v>2</v>
      </c>
      <c r="G44" s="65"/>
      <c r="H44" s="65">
        <f t="shared" si="21"/>
        <v>2</v>
      </c>
      <c r="I44" s="65"/>
      <c r="J44" s="65">
        <f t="shared" si="21"/>
        <v>2</v>
      </c>
      <c r="K44" s="65"/>
      <c r="L44" s="65">
        <f t="shared" si="21"/>
        <v>2</v>
      </c>
      <c r="M44" s="38"/>
      <c r="N44" s="9"/>
    </row>
    <row r="45" spans="1:14" x14ac:dyDescent="0.3">
      <c r="A45" s="10"/>
      <c r="B45" s="40" t="s">
        <v>50</v>
      </c>
      <c r="C45" s="13"/>
      <c r="D45" s="73">
        <f>MODE(E36:E37)</f>
        <v>2</v>
      </c>
      <c r="E45" s="73"/>
      <c r="F45" s="73">
        <f t="shared" ref="E45:L45" si="22">MODE(G36:G37)</f>
        <v>2</v>
      </c>
      <c r="G45" s="73"/>
      <c r="H45" s="73">
        <f t="shared" si="22"/>
        <v>2</v>
      </c>
      <c r="I45" s="73"/>
      <c r="J45" s="73">
        <f t="shared" si="22"/>
        <v>2</v>
      </c>
      <c r="K45" s="73"/>
      <c r="L45" s="73">
        <f t="shared" si="22"/>
        <v>2</v>
      </c>
      <c r="M45" s="38"/>
      <c r="N45" s="9"/>
    </row>
    <row r="46" spans="1:14" x14ac:dyDescent="0.3">
      <c r="A46" s="10"/>
      <c r="B46" s="43" t="s">
        <v>51</v>
      </c>
      <c r="C46" s="13"/>
      <c r="D46" s="64">
        <f>MEDIAN(E36:E37)</f>
        <v>2</v>
      </c>
      <c r="E46" s="64"/>
      <c r="F46" s="64">
        <f t="shared" ref="E46:L46" si="23">MEDIAN(G36:G37)</f>
        <v>2</v>
      </c>
      <c r="G46" s="64"/>
      <c r="H46" s="64">
        <f t="shared" si="23"/>
        <v>2</v>
      </c>
      <c r="I46" s="64"/>
      <c r="J46" s="64">
        <f t="shared" si="23"/>
        <v>2</v>
      </c>
      <c r="K46" s="64"/>
      <c r="L46" s="64">
        <f t="shared" si="23"/>
        <v>2</v>
      </c>
      <c r="M46" s="38"/>
      <c r="N46" s="9"/>
    </row>
    <row r="47" spans="1:14" x14ac:dyDescent="0.3">
      <c r="A47" s="10"/>
      <c r="B47" s="42" t="s">
        <v>52</v>
      </c>
      <c r="C47" s="13"/>
      <c r="D47" s="65">
        <f>_xlfn.STDEV.P(E36:E37)</f>
        <v>0</v>
      </c>
      <c r="E47" s="65"/>
      <c r="F47" s="65">
        <f t="shared" ref="E47:L47" si="24">_xlfn.STDEV.P(G36:G37)</f>
        <v>0</v>
      </c>
      <c r="G47" s="65"/>
      <c r="H47" s="65">
        <f t="shared" si="24"/>
        <v>0</v>
      </c>
      <c r="I47" s="65"/>
      <c r="J47" s="65">
        <f t="shared" si="24"/>
        <v>0</v>
      </c>
      <c r="K47" s="65"/>
      <c r="L47" s="65">
        <f t="shared" si="24"/>
        <v>0</v>
      </c>
      <c r="M47" s="38"/>
      <c r="N47" s="9"/>
    </row>
    <row r="48" spans="1:14" x14ac:dyDescent="0.3">
      <c r="A48" s="10"/>
      <c r="B48" s="44" t="s">
        <v>53</v>
      </c>
      <c r="C48" s="13"/>
      <c r="D48" s="66">
        <f>D40/D38</f>
        <v>1</v>
      </c>
      <c r="E48" s="66"/>
      <c r="F48" s="66">
        <f t="shared" ref="E48:L48" si="25">F40/F38</f>
        <v>1</v>
      </c>
      <c r="G48" s="66"/>
      <c r="H48" s="66">
        <f t="shared" si="25"/>
        <v>1</v>
      </c>
      <c r="I48" s="66"/>
      <c r="J48" s="66">
        <f t="shared" si="25"/>
        <v>1</v>
      </c>
      <c r="K48" s="66"/>
      <c r="L48" s="66">
        <f t="shared" si="25"/>
        <v>1</v>
      </c>
      <c r="M48" s="38"/>
      <c r="N48" s="9"/>
    </row>
    <row r="49" spans="1:14" ht="15" thickBot="1" x14ac:dyDescent="0.35">
      <c r="A49" s="10"/>
      <c r="B49" s="45"/>
      <c r="C49" s="135"/>
      <c r="D49" s="71"/>
      <c r="E49" s="71"/>
      <c r="F49" s="71"/>
      <c r="G49" s="71"/>
      <c r="H49" s="71"/>
      <c r="I49" s="71"/>
      <c r="J49" s="71"/>
      <c r="K49" s="71"/>
      <c r="L49" s="72"/>
      <c r="M49" s="70"/>
      <c r="N49" s="9"/>
    </row>
    <row r="50" spans="1:14" x14ac:dyDescent="0.3">
      <c r="A50" s="10"/>
      <c r="B50" s="12" t="s">
        <v>36</v>
      </c>
      <c r="C50" s="134">
        <v>43115</v>
      </c>
      <c r="D50" s="60" t="s">
        <v>16</v>
      </c>
      <c r="E50" s="60">
        <v>0</v>
      </c>
      <c r="F50" s="60" t="s">
        <v>14</v>
      </c>
      <c r="G50" s="60">
        <v>2</v>
      </c>
      <c r="H50" s="60" t="s">
        <v>14</v>
      </c>
      <c r="I50" s="60">
        <v>2</v>
      </c>
      <c r="J50" s="60" t="s">
        <v>14</v>
      </c>
      <c r="K50" s="60">
        <v>2</v>
      </c>
      <c r="L50" s="68" t="s">
        <v>14</v>
      </c>
      <c r="M50" s="69">
        <v>2</v>
      </c>
      <c r="N50" s="9"/>
    </row>
    <row r="51" spans="1:14" x14ac:dyDescent="0.3">
      <c r="A51" s="10"/>
      <c r="B51" s="12" t="s">
        <v>36</v>
      </c>
      <c r="C51" s="13">
        <v>43115</v>
      </c>
      <c r="D51" s="21" t="s">
        <v>14</v>
      </c>
      <c r="E51" s="21">
        <v>2</v>
      </c>
      <c r="F51" s="21" t="s">
        <v>14</v>
      </c>
      <c r="G51" s="21">
        <v>2</v>
      </c>
      <c r="H51" s="21" t="s">
        <v>14</v>
      </c>
      <c r="I51" s="21">
        <v>2</v>
      </c>
      <c r="J51" s="21" t="s">
        <v>14</v>
      </c>
      <c r="K51" s="21">
        <v>2</v>
      </c>
      <c r="L51" s="31" t="s">
        <v>14</v>
      </c>
      <c r="M51" s="38">
        <v>2</v>
      </c>
      <c r="N51" s="9"/>
    </row>
    <row r="52" spans="1:14" x14ac:dyDescent="0.3">
      <c r="A52" s="10"/>
      <c r="B52" s="12" t="s">
        <v>36</v>
      </c>
      <c r="C52" s="13">
        <v>43115</v>
      </c>
      <c r="D52" s="21" t="s">
        <v>14</v>
      </c>
      <c r="E52" s="21">
        <v>2</v>
      </c>
      <c r="F52" s="21" t="s">
        <v>14</v>
      </c>
      <c r="G52" s="21">
        <v>2</v>
      </c>
      <c r="H52" s="21" t="s">
        <v>15</v>
      </c>
      <c r="I52" s="21">
        <v>1</v>
      </c>
      <c r="J52" s="21" t="s">
        <v>14</v>
      </c>
      <c r="K52" s="21">
        <v>2</v>
      </c>
      <c r="L52" s="31" t="s">
        <v>14</v>
      </c>
      <c r="M52" s="38">
        <v>2</v>
      </c>
      <c r="N52" s="9"/>
    </row>
    <row r="53" spans="1:14" x14ac:dyDescent="0.3">
      <c r="A53" s="10"/>
      <c r="B53" s="40" t="s">
        <v>44</v>
      </c>
      <c r="C53" s="13"/>
      <c r="D53" s="64">
        <f>COUNT(E50:E52)</f>
        <v>3</v>
      </c>
      <c r="E53" s="64"/>
      <c r="F53" s="64">
        <f t="shared" ref="E53:L53" si="26">COUNT(G50:G52)</f>
        <v>3</v>
      </c>
      <c r="G53" s="64"/>
      <c r="H53" s="64">
        <f t="shared" si="26"/>
        <v>3</v>
      </c>
      <c r="I53" s="64"/>
      <c r="J53" s="64">
        <f t="shared" si="26"/>
        <v>3</v>
      </c>
      <c r="K53" s="64"/>
      <c r="L53" s="64">
        <f t="shared" si="26"/>
        <v>3</v>
      </c>
      <c r="M53" s="38"/>
      <c r="N53" s="9"/>
    </row>
    <row r="54" spans="1:14" x14ac:dyDescent="0.3">
      <c r="A54" s="10"/>
      <c r="B54" s="41" t="s">
        <v>45</v>
      </c>
      <c r="C54" s="13"/>
      <c r="D54" s="64"/>
      <c r="E54" s="21"/>
      <c r="F54" s="21"/>
      <c r="G54" s="21"/>
      <c r="H54" s="21"/>
      <c r="I54" s="21"/>
      <c r="J54" s="21"/>
      <c r="K54" s="21"/>
      <c r="L54" s="31"/>
      <c r="M54" s="38"/>
      <c r="N54" s="9"/>
    </row>
    <row r="55" spans="1:14" x14ac:dyDescent="0.3">
      <c r="A55" s="10"/>
      <c r="B55" s="40" t="s">
        <v>46</v>
      </c>
      <c r="C55" s="13"/>
      <c r="D55" s="64">
        <f>COUNTIF(E50:E52,"2")</f>
        <v>2</v>
      </c>
      <c r="E55" s="64"/>
      <c r="F55" s="64">
        <f t="shared" ref="E55:L55" si="27">COUNTIF(G50:G52,"2")</f>
        <v>3</v>
      </c>
      <c r="G55" s="64"/>
      <c r="H55" s="64">
        <f t="shared" si="27"/>
        <v>2</v>
      </c>
      <c r="I55" s="64"/>
      <c r="J55" s="64">
        <f t="shared" si="27"/>
        <v>3</v>
      </c>
      <c r="K55" s="64"/>
      <c r="L55" s="64">
        <f t="shared" si="27"/>
        <v>3</v>
      </c>
      <c r="M55" s="38"/>
      <c r="N55" s="9"/>
    </row>
    <row r="56" spans="1:14" x14ac:dyDescent="0.3">
      <c r="A56" s="10"/>
      <c r="B56" s="40" t="s">
        <v>47</v>
      </c>
      <c r="C56" s="13"/>
      <c r="D56" s="64">
        <f>COUNTIF(E50:E52,"1")</f>
        <v>0</v>
      </c>
      <c r="E56" s="64"/>
      <c r="F56" s="64">
        <f t="shared" ref="E56:L56" si="28">COUNTIF(G50:G52,"1")</f>
        <v>0</v>
      </c>
      <c r="G56" s="64"/>
      <c r="H56" s="64">
        <f t="shared" si="28"/>
        <v>1</v>
      </c>
      <c r="I56" s="64"/>
      <c r="J56" s="64">
        <f t="shared" si="28"/>
        <v>0</v>
      </c>
      <c r="K56" s="64"/>
      <c r="L56" s="64">
        <f t="shared" si="28"/>
        <v>0</v>
      </c>
      <c r="M56" s="38"/>
      <c r="N56" s="9"/>
    </row>
    <row r="57" spans="1:14" x14ac:dyDescent="0.3">
      <c r="A57" s="10"/>
      <c r="B57" s="40" t="s">
        <v>48</v>
      </c>
      <c r="C57" s="13"/>
      <c r="D57" s="64">
        <f>COUNTIF(E50:E52,"0")</f>
        <v>1</v>
      </c>
      <c r="E57" s="64"/>
      <c r="F57" s="64">
        <f t="shared" ref="E57:L57" si="29">COUNTIF(G50:G52,"0")</f>
        <v>0</v>
      </c>
      <c r="G57" s="64"/>
      <c r="H57" s="64">
        <f t="shared" si="29"/>
        <v>0</v>
      </c>
      <c r="I57" s="64"/>
      <c r="J57" s="64">
        <f t="shared" si="29"/>
        <v>0</v>
      </c>
      <c r="K57" s="64"/>
      <c r="L57" s="64">
        <f t="shared" si="29"/>
        <v>0</v>
      </c>
      <c r="M57" s="38"/>
      <c r="N57" s="9"/>
    </row>
    <row r="58" spans="1:14" x14ac:dyDescent="0.3">
      <c r="A58" s="10"/>
      <c r="B58" s="40"/>
      <c r="C58" s="13"/>
      <c r="D58" s="64"/>
      <c r="E58" s="21"/>
      <c r="F58" s="21"/>
      <c r="G58" s="21"/>
      <c r="H58" s="21"/>
      <c r="I58" s="21"/>
      <c r="J58" s="21"/>
      <c r="K58" s="21"/>
      <c r="L58" s="31"/>
      <c r="M58" s="38"/>
      <c r="N58" s="9"/>
    </row>
    <row r="59" spans="1:14" x14ac:dyDescent="0.3">
      <c r="A59" s="10"/>
      <c r="B59" s="42" t="s">
        <v>49</v>
      </c>
      <c r="C59" s="13"/>
      <c r="D59" s="65">
        <f>AVERAGE(E50:E52)</f>
        <v>1.3333333333333333</v>
      </c>
      <c r="E59" s="65"/>
      <c r="F59" s="65">
        <f t="shared" ref="E59:L59" si="30">AVERAGE(G50:G52)</f>
        <v>2</v>
      </c>
      <c r="G59" s="65"/>
      <c r="H59" s="65">
        <f t="shared" si="30"/>
        <v>1.6666666666666667</v>
      </c>
      <c r="I59" s="65"/>
      <c r="J59" s="65">
        <f t="shared" si="30"/>
        <v>2</v>
      </c>
      <c r="K59" s="65"/>
      <c r="L59" s="65">
        <f t="shared" si="30"/>
        <v>2</v>
      </c>
      <c r="M59" s="38"/>
      <c r="N59" s="9"/>
    </row>
    <row r="60" spans="1:14" x14ac:dyDescent="0.3">
      <c r="A60" s="10"/>
      <c r="B60" s="40" t="s">
        <v>50</v>
      </c>
      <c r="C60" s="13"/>
      <c r="D60" s="64">
        <f>MODE(E50:E52)</f>
        <v>2</v>
      </c>
      <c r="E60" s="64"/>
      <c r="F60" s="64">
        <f t="shared" ref="E60:L60" si="31">MODE(G50:G52)</f>
        <v>2</v>
      </c>
      <c r="G60" s="64"/>
      <c r="H60" s="64">
        <f t="shared" si="31"/>
        <v>2</v>
      </c>
      <c r="I60" s="64"/>
      <c r="J60" s="64">
        <f t="shared" si="31"/>
        <v>2</v>
      </c>
      <c r="K60" s="64"/>
      <c r="L60" s="64">
        <f t="shared" si="31"/>
        <v>2</v>
      </c>
      <c r="M60" s="38"/>
      <c r="N60" s="9"/>
    </row>
    <row r="61" spans="1:14" x14ac:dyDescent="0.3">
      <c r="A61" s="10"/>
      <c r="B61" s="43" t="s">
        <v>51</v>
      </c>
      <c r="C61" s="13"/>
      <c r="D61" s="64">
        <f>MEDIAN(E50:E52)</f>
        <v>2</v>
      </c>
      <c r="E61" s="64"/>
      <c r="F61" s="64">
        <f t="shared" ref="E61:L61" si="32">MEDIAN(G50:G52)</f>
        <v>2</v>
      </c>
      <c r="G61" s="64"/>
      <c r="H61" s="64">
        <f t="shared" si="32"/>
        <v>2</v>
      </c>
      <c r="I61" s="64"/>
      <c r="J61" s="64">
        <f t="shared" si="32"/>
        <v>2</v>
      </c>
      <c r="K61" s="64"/>
      <c r="L61" s="64">
        <f t="shared" si="32"/>
        <v>2</v>
      </c>
      <c r="M61" s="38"/>
      <c r="N61" s="9"/>
    </row>
    <row r="62" spans="1:14" x14ac:dyDescent="0.3">
      <c r="A62" s="10"/>
      <c r="B62" s="42" t="s">
        <v>52</v>
      </c>
      <c r="C62" s="13"/>
      <c r="D62" s="65">
        <f>_xlfn.STDEV.P(E50:E52)</f>
        <v>0.94280904158206336</v>
      </c>
      <c r="E62" s="65"/>
      <c r="F62" s="65">
        <f t="shared" ref="E62:L62" si="33">_xlfn.STDEV.P(G50:G52)</f>
        <v>0</v>
      </c>
      <c r="G62" s="65"/>
      <c r="H62" s="65">
        <f t="shared" si="33"/>
        <v>0.47140452079103168</v>
      </c>
      <c r="I62" s="65"/>
      <c r="J62" s="65">
        <f t="shared" si="33"/>
        <v>0</v>
      </c>
      <c r="K62" s="65"/>
      <c r="L62" s="65">
        <f t="shared" si="33"/>
        <v>0</v>
      </c>
      <c r="M62" s="38"/>
      <c r="N62" s="9"/>
    </row>
    <row r="63" spans="1:14" x14ac:dyDescent="0.3">
      <c r="A63" s="10"/>
      <c r="B63" s="44" t="s">
        <v>53</v>
      </c>
      <c r="C63" s="13"/>
      <c r="D63" s="66">
        <f>D55/D53</f>
        <v>0.66666666666666663</v>
      </c>
      <c r="E63" s="66"/>
      <c r="F63" s="66">
        <f t="shared" ref="E63:L63" si="34">F55/F53</f>
        <v>1</v>
      </c>
      <c r="G63" s="66"/>
      <c r="H63" s="66">
        <f t="shared" si="34"/>
        <v>0.66666666666666663</v>
      </c>
      <c r="I63" s="66"/>
      <c r="J63" s="66">
        <f t="shared" si="34"/>
        <v>1</v>
      </c>
      <c r="K63" s="66"/>
      <c r="L63" s="66">
        <f t="shared" si="34"/>
        <v>1</v>
      </c>
      <c r="M63" s="38"/>
      <c r="N63" s="9"/>
    </row>
    <row r="64" spans="1:14" ht="15" thickBot="1" x14ac:dyDescent="0.35">
      <c r="A64" s="10"/>
      <c r="B64" s="45"/>
      <c r="C64" s="135"/>
      <c r="D64" s="71"/>
      <c r="E64" s="71"/>
      <c r="F64" s="71"/>
      <c r="G64" s="71"/>
      <c r="H64" s="71"/>
      <c r="I64" s="71"/>
      <c r="J64" s="71"/>
      <c r="K64" s="71"/>
      <c r="L64" s="72"/>
      <c r="M64" s="70"/>
      <c r="N64" s="9"/>
    </row>
    <row r="65" spans="1:14" x14ac:dyDescent="0.3">
      <c r="A65" s="10"/>
      <c r="B65" s="12" t="s">
        <v>37</v>
      </c>
      <c r="C65" s="134">
        <v>43115</v>
      </c>
      <c r="D65" s="60" t="s">
        <v>14</v>
      </c>
      <c r="E65" s="60">
        <v>2</v>
      </c>
      <c r="F65" s="60" t="s">
        <v>14</v>
      </c>
      <c r="G65" s="60">
        <v>2</v>
      </c>
      <c r="H65" s="60" t="s">
        <v>14</v>
      </c>
      <c r="I65" s="60">
        <v>2</v>
      </c>
      <c r="J65" s="60" t="s">
        <v>14</v>
      </c>
      <c r="K65" s="60">
        <v>2</v>
      </c>
      <c r="L65" s="68" t="s">
        <v>14</v>
      </c>
      <c r="M65" s="69">
        <v>2</v>
      </c>
      <c r="N65" s="9"/>
    </row>
    <row r="66" spans="1:14" x14ac:dyDescent="0.3">
      <c r="A66" s="10"/>
      <c r="B66" s="40" t="s">
        <v>44</v>
      </c>
      <c r="C66" s="13"/>
      <c r="D66" s="64">
        <f>COUNT(E65)</f>
        <v>1</v>
      </c>
      <c r="E66" s="64"/>
      <c r="F66" s="64">
        <f t="shared" ref="E66:M66" si="35">COUNT(G65)</f>
        <v>1</v>
      </c>
      <c r="G66" s="64"/>
      <c r="H66" s="64">
        <f t="shared" si="35"/>
        <v>1</v>
      </c>
      <c r="I66" s="64"/>
      <c r="J66" s="64">
        <f t="shared" si="35"/>
        <v>1</v>
      </c>
      <c r="K66" s="64"/>
      <c r="L66" s="64">
        <f t="shared" si="35"/>
        <v>1</v>
      </c>
      <c r="M66" s="64"/>
      <c r="N66" s="9"/>
    </row>
    <row r="67" spans="1:14" x14ac:dyDescent="0.3">
      <c r="A67" s="10"/>
      <c r="B67" s="41" t="s">
        <v>45</v>
      </c>
      <c r="C67" s="13"/>
      <c r="D67" s="64"/>
      <c r="E67" s="21"/>
      <c r="F67" s="21"/>
      <c r="G67" s="21"/>
      <c r="H67" s="21"/>
      <c r="I67" s="21"/>
      <c r="J67" s="21"/>
      <c r="K67" s="21"/>
      <c r="L67" s="31"/>
      <c r="M67" s="38"/>
      <c r="N67" s="9"/>
    </row>
    <row r="68" spans="1:14" x14ac:dyDescent="0.3">
      <c r="A68" s="10"/>
      <c r="B68" s="40" t="s">
        <v>46</v>
      </c>
      <c r="C68" s="13"/>
      <c r="D68" s="64">
        <f>COUNTIF(E65,"2")</f>
        <v>1</v>
      </c>
      <c r="E68" s="64"/>
      <c r="F68" s="64">
        <f t="shared" ref="E68:L68" si="36">COUNTIF(G65,"2")</f>
        <v>1</v>
      </c>
      <c r="G68" s="64"/>
      <c r="H68" s="64">
        <f t="shared" si="36"/>
        <v>1</v>
      </c>
      <c r="I68" s="64"/>
      <c r="J68" s="64">
        <f t="shared" si="36"/>
        <v>1</v>
      </c>
      <c r="K68" s="64"/>
      <c r="L68" s="64">
        <f t="shared" si="36"/>
        <v>1</v>
      </c>
      <c r="M68" s="38"/>
      <c r="N68" s="9"/>
    </row>
    <row r="69" spans="1:14" x14ac:dyDescent="0.3">
      <c r="A69" s="10"/>
      <c r="B69" s="40" t="s">
        <v>47</v>
      </c>
      <c r="C69" s="13"/>
      <c r="D69" s="64">
        <f>COUNTIF(E65,"1")</f>
        <v>0</v>
      </c>
      <c r="E69" s="64"/>
      <c r="F69" s="64">
        <f t="shared" ref="E69:L69" si="37">COUNTIF(G65,"1")</f>
        <v>0</v>
      </c>
      <c r="G69" s="64"/>
      <c r="H69" s="64">
        <f t="shared" si="37"/>
        <v>0</v>
      </c>
      <c r="I69" s="64"/>
      <c r="J69" s="64">
        <f t="shared" si="37"/>
        <v>0</v>
      </c>
      <c r="K69" s="64"/>
      <c r="L69" s="64">
        <f t="shared" si="37"/>
        <v>0</v>
      </c>
      <c r="M69" s="38"/>
      <c r="N69" s="9"/>
    </row>
    <row r="70" spans="1:14" x14ac:dyDescent="0.3">
      <c r="A70" s="10"/>
      <c r="B70" s="40" t="s">
        <v>48</v>
      </c>
      <c r="C70" s="13"/>
      <c r="D70" s="64">
        <f>COUNTIF(E65,"0")</f>
        <v>0</v>
      </c>
      <c r="E70" s="64"/>
      <c r="F70" s="64">
        <f t="shared" ref="E70:L70" si="38">COUNTIF(G65,"0")</f>
        <v>0</v>
      </c>
      <c r="G70" s="64"/>
      <c r="H70" s="64">
        <f t="shared" si="38"/>
        <v>0</v>
      </c>
      <c r="I70" s="64"/>
      <c r="J70" s="64">
        <f t="shared" si="38"/>
        <v>0</v>
      </c>
      <c r="K70" s="64"/>
      <c r="L70" s="64">
        <f t="shared" si="38"/>
        <v>0</v>
      </c>
      <c r="M70" s="38"/>
      <c r="N70" s="9"/>
    </row>
    <row r="71" spans="1:14" x14ac:dyDescent="0.3">
      <c r="A71" s="10"/>
      <c r="B71" s="40"/>
      <c r="C71" s="13"/>
      <c r="D71" s="64"/>
      <c r="E71" s="21"/>
      <c r="F71" s="21"/>
      <c r="G71" s="21"/>
      <c r="H71" s="21"/>
      <c r="I71" s="21"/>
      <c r="J71" s="21"/>
      <c r="K71" s="21"/>
      <c r="L71" s="31"/>
      <c r="M71" s="38"/>
      <c r="N71" s="9"/>
    </row>
    <row r="72" spans="1:14" x14ac:dyDescent="0.3">
      <c r="A72" s="10"/>
      <c r="B72" s="42" t="s">
        <v>49</v>
      </c>
      <c r="C72" s="13"/>
      <c r="D72" s="65">
        <f>AVERAGE(E65)</f>
        <v>2</v>
      </c>
      <c r="E72" s="65"/>
      <c r="F72" s="65">
        <f t="shared" ref="E72:L72" si="39">AVERAGE(G65)</f>
        <v>2</v>
      </c>
      <c r="G72" s="65"/>
      <c r="H72" s="65">
        <f t="shared" si="39"/>
        <v>2</v>
      </c>
      <c r="I72" s="65"/>
      <c r="J72" s="65">
        <f t="shared" si="39"/>
        <v>2</v>
      </c>
      <c r="K72" s="65"/>
      <c r="L72" s="65">
        <f t="shared" si="39"/>
        <v>2</v>
      </c>
      <c r="M72" s="38"/>
      <c r="N72" s="9"/>
    </row>
    <row r="73" spans="1:14" x14ac:dyDescent="0.3">
      <c r="A73" s="10"/>
      <c r="B73" s="40" t="s">
        <v>50</v>
      </c>
      <c r="C73" s="13"/>
      <c r="D73" s="64" t="e">
        <f>MODE(E65)</f>
        <v>#N/A</v>
      </c>
      <c r="E73" s="64"/>
      <c r="F73" s="64" t="e">
        <f t="shared" ref="E73:L73" si="40">MODE(G65)</f>
        <v>#N/A</v>
      </c>
      <c r="G73" s="64"/>
      <c r="H73" s="64" t="e">
        <f t="shared" si="40"/>
        <v>#N/A</v>
      </c>
      <c r="I73" s="64"/>
      <c r="J73" s="64" t="e">
        <f t="shared" si="40"/>
        <v>#N/A</v>
      </c>
      <c r="K73" s="64"/>
      <c r="L73" s="64" t="e">
        <f t="shared" si="40"/>
        <v>#N/A</v>
      </c>
      <c r="M73" s="38"/>
      <c r="N73" s="9"/>
    </row>
    <row r="74" spans="1:14" x14ac:dyDescent="0.3">
      <c r="A74" s="10"/>
      <c r="B74" s="43" t="s">
        <v>51</v>
      </c>
      <c r="C74" s="13"/>
      <c r="D74" s="64">
        <f>MEDIAN(E65)</f>
        <v>2</v>
      </c>
      <c r="E74" s="64"/>
      <c r="F74" s="64">
        <f t="shared" ref="E74:L74" si="41">MEDIAN(G65)</f>
        <v>2</v>
      </c>
      <c r="G74" s="64"/>
      <c r="H74" s="64">
        <f t="shared" si="41"/>
        <v>2</v>
      </c>
      <c r="I74" s="64"/>
      <c r="J74" s="64">
        <f t="shared" si="41"/>
        <v>2</v>
      </c>
      <c r="K74" s="64"/>
      <c r="L74" s="64">
        <f t="shared" si="41"/>
        <v>2</v>
      </c>
      <c r="M74" s="38"/>
      <c r="N74" s="9"/>
    </row>
    <row r="75" spans="1:14" x14ac:dyDescent="0.3">
      <c r="A75" s="10"/>
      <c r="B75" s="42" t="s">
        <v>52</v>
      </c>
      <c r="C75" s="13"/>
      <c r="D75" s="65">
        <f>_xlfn.STDEV.P(E65)</f>
        <v>0</v>
      </c>
      <c r="E75" s="65"/>
      <c r="F75" s="65">
        <f t="shared" ref="E75:L75" si="42">_xlfn.STDEV.P(G65)</f>
        <v>0</v>
      </c>
      <c r="G75" s="65"/>
      <c r="H75" s="65">
        <f t="shared" si="42"/>
        <v>0</v>
      </c>
      <c r="I75" s="65"/>
      <c r="J75" s="65">
        <f t="shared" si="42"/>
        <v>0</v>
      </c>
      <c r="K75" s="65"/>
      <c r="L75" s="65">
        <f t="shared" si="42"/>
        <v>0</v>
      </c>
      <c r="M75" s="38"/>
      <c r="N75" s="9"/>
    </row>
    <row r="76" spans="1:14" x14ac:dyDescent="0.3">
      <c r="A76" s="10"/>
      <c r="B76" s="44" t="s">
        <v>53</v>
      </c>
      <c r="C76" s="13"/>
      <c r="D76" s="66">
        <f>D68/D66</f>
        <v>1</v>
      </c>
      <c r="E76" s="66"/>
      <c r="F76" s="66">
        <f t="shared" ref="E76:L76" si="43">F68/F66</f>
        <v>1</v>
      </c>
      <c r="G76" s="66"/>
      <c r="H76" s="66">
        <f t="shared" si="43"/>
        <v>1</v>
      </c>
      <c r="I76" s="66"/>
      <c r="J76" s="66">
        <f t="shared" si="43"/>
        <v>1</v>
      </c>
      <c r="K76" s="66"/>
      <c r="L76" s="66">
        <f t="shared" si="43"/>
        <v>1</v>
      </c>
      <c r="M76" s="38"/>
      <c r="N76" s="9"/>
    </row>
    <row r="77" spans="1:14" ht="15" thickBot="1" x14ac:dyDescent="0.35">
      <c r="A77" s="10"/>
      <c r="B77" s="45"/>
      <c r="C77" s="135"/>
      <c r="D77" s="71"/>
      <c r="E77" s="71"/>
      <c r="F77" s="71"/>
      <c r="G77" s="71"/>
      <c r="H77" s="71"/>
      <c r="I77" s="71"/>
      <c r="J77" s="71"/>
      <c r="K77" s="71"/>
      <c r="L77" s="72"/>
      <c r="M77" s="70"/>
      <c r="N77" s="9"/>
    </row>
    <row r="78" spans="1:14" x14ac:dyDescent="0.3">
      <c r="A78" s="10"/>
      <c r="B78" s="12" t="s">
        <v>38</v>
      </c>
      <c r="C78" s="134">
        <v>43115</v>
      </c>
      <c r="D78" s="60" t="s">
        <v>14</v>
      </c>
      <c r="E78" s="60">
        <v>2</v>
      </c>
      <c r="F78" s="60" t="s">
        <v>14</v>
      </c>
      <c r="G78" s="60">
        <v>2</v>
      </c>
      <c r="H78" s="60" t="s">
        <v>14</v>
      </c>
      <c r="I78" s="60">
        <v>2</v>
      </c>
      <c r="J78" s="60" t="s">
        <v>14</v>
      </c>
      <c r="K78" s="60">
        <v>2</v>
      </c>
      <c r="L78" s="68" t="s">
        <v>14</v>
      </c>
      <c r="M78" s="69">
        <v>2</v>
      </c>
      <c r="N78" s="9"/>
    </row>
    <row r="79" spans="1:14" x14ac:dyDescent="0.3">
      <c r="A79" s="10"/>
      <c r="B79" s="40" t="s">
        <v>44</v>
      </c>
      <c r="C79" s="13"/>
      <c r="D79" s="64">
        <f>COUNT(E78)</f>
        <v>1</v>
      </c>
      <c r="E79" s="64"/>
      <c r="F79" s="64">
        <f t="shared" ref="E79:L79" si="44">COUNT(G78)</f>
        <v>1</v>
      </c>
      <c r="G79" s="64"/>
      <c r="H79" s="64">
        <f t="shared" si="44"/>
        <v>1</v>
      </c>
      <c r="I79" s="64"/>
      <c r="J79" s="64">
        <f t="shared" si="44"/>
        <v>1</v>
      </c>
      <c r="K79" s="64"/>
      <c r="L79" s="64">
        <f t="shared" si="44"/>
        <v>1</v>
      </c>
      <c r="M79" s="38"/>
      <c r="N79" s="9"/>
    </row>
    <row r="80" spans="1:14" x14ac:dyDescent="0.3">
      <c r="A80" s="10"/>
      <c r="B80" s="41" t="s">
        <v>45</v>
      </c>
      <c r="C80" s="13"/>
      <c r="D80" s="64"/>
      <c r="E80" s="21"/>
      <c r="F80" s="21"/>
      <c r="G80" s="21"/>
      <c r="H80" s="21"/>
      <c r="I80" s="21"/>
      <c r="J80" s="21"/>
      <c r="K80" s="21"/>
      <c r="L80" s="31"/>
      <c r="M80" s="38"/>
      <c r="N80" s="9"/>
    </row>
    <row r="81" spans="1:14" x14ac:dyDescent="0.3">
      <c r="A81" s="10"/>
      <c r="B81" s="40" t="s">
        <v>46</v>
      </c>
      <c r="C81" s="13"/>
      <c r="D81" s="64">
        <f>COUNTIF(E78,"2")</f>
        <v>1</v>
      </c>
      <c r="E81" s="64"/>
      <c r="F81" s="64">
        <f t="shared" ref="E81:L81" si="45">COUNTIF(G78,"2")</f>
        <v>1</v>
      </c>
      <c r="G81" s="64"/>
      <c r="H81" s="64">
        <f t="shared" si="45"/>
        <v>1</v>
      </c>
      <c r="I81" s="64"/>
      <c r="J81" s="64">
        <f t="shared" si="45"/>
        <v>1</v>
      </c>
      <c r="K81" s="64"/>
      <c r="L81" s="64">
        <f t="shared" si="45"/>
        <v>1</v>
      </c>
      <c r="M81" s="38"/>
      <c r="N81" s="9"/>
    </row>
    <row r="82" spans="1:14" x14ac:dyDescent="0.3">
      <c r="A82" s="10"/>
      <c r="B82" s="40" t="s">
        <v>47</v>
      </c>
      <c r="C82" s="13"/>
      <c r="D82" s="64">
        <f>COUNTIF(E78,"1")</f>
        <v>0</v>
      </c>
      <c r="E82" s="64"/>
      <c r="F82" s="64">
        <f t="shared" ref="E82:L82" si="46">COUNTIF(G78,"1")</f>
        <v>0</v>
      </c>
      <c r="G82" s="64"/>
      <c r="H82" s="64">
        <f t="shared" si="46"/>
        <v>0</v>
      </c>
      <c r="I82" s="64"/>
      <c r="J82" s="64">
        <f t="shared" si="46"/>
        <v>0</v>
      </c>
      <c r="K82" s="64"/>
      <c r="L82" s="64">
        <f t="shared" si="46"/>
        <v>0</v>
      </c>
      <c r="M82" s="38"/>
      <c r="N82" s="9"/>
    </row>
    <row r="83" spans="1:14" x14ac:dyDescent="0.3">
      <c r="A83" s="10"/>
      <c r="B83" s="40" t="s">
        <v>48</v>
      </c>
      <c r="C83" s="13"/>
      <c r="D83" s="64">
        <f>COUNTIF(E78,"0")</f>
        <v>0</v>
      </c>
      <c r="E83" s="64"/>
      <c r="F83" s="64">
        <f t="shared" ref="E83:L83" si="47">COUNTIF(G78,"0")</f>
        <v>0</v>
      </c>
      <c r="G83" s="64"/>
      <c r="H83" s="64">
        <f t="shared" si="47"/>
        <v>0</v>
      </c>
      <c r="I83" s="64"/>
      <c r="J83" s="64">
        <f t="shared" si="47"/>
        <v>0</v>
      </c>
      <c r="K83" s="64"/>
      <c r="L83" s="64">
        <f t="shared" si="47"/>
        <v>0</v>
      </c>
      <c r="M83" s="38"/>
      <c r="N83" s="9"/>
    </row>
    <row r="84" spans="1:14" x14ac:dyDescent="0.3">
      <c r="A84" s="10"/>
      <c r="B84" s="40"/>
      <c r="C84" s="13"/>
      <c r="D84" s="64"/>
      <c r="E84" s="21"/>
      <c r="F84" s="21"/>
      <c r="G84" s="21"/>
      <c r="H84" s="21"/>
      <c r="I84" s="21"/>
      <c r="J84" s="21"/>
      <c r="K84" s="21"/>
      <c r="L84" s="31"/>
      <c r="M84" s="38"/>
      <c r="N84" s="9"/>
    </row>
    <row r="85" spans="1:14" x14ac:dyDescent="0.3">
      <c r="A85" s="10"/>
      <c r="B85" s="42" t="s">
        <v>49</v>
      </c>
      <c r="C85" s="13"/>
      <c r="D85" s="65">
        <f>AVERAGE(E78)</f>
        <v>2</v>
      </c>
      <c r="E85" s="65"/>
      <c r="F85" s="65">
        <f t="shared" ref="E85:L85" si="48">AVERAGE(G78)</f>
        <v>2</v>
      </c>
      <c r="G85" s="65"/>
      <c r="H85" s="65">
        <f t="shared" si="48"/>
        <v>2</v>
      </c>
      <c r="I85" s="65"/>
      <c r="J85" s="65">
        <f t="shared" si="48"/>
        <v>2</v>
      </c>
      <c r="K85" s="65"/>
      <c r="L85" s="65">
        <f t="shared" si="48"/>
        <v>2</v>
      </c>
      <c r="M85" s="38"/>
      <c r="N85" s="9"/>
    </row>
    <row r="86" spans="1:14" x14ac:dyDescent="0.3">
      <c r="A86" s="10"/>
      <c r="B86" s="40" t="s">
        <v>50</v>
      </c>
      <c r="C86" s="13"/>
      <c r="D86" s="64" t="e">
        <f>MODE(E78)</f>
        <v>#N/A</v>
      </c>
      <c r="E86" s="64"/>
      <c r="F86" s="64" t="e">
        <f t="shared" ref="E86:L86" si="49">MODE(G78)</f>
        <v>#N/A</v>
      </c>
      <c r="G86" s="64"/>
      <c r="H86" s="64" t="e">
        <f t="shared" si="49"/>
        <v>#N/A</v>
      </c>
      <c r="I86" s="64"/>
      <c r="J86" s="64" t="e">
        <f t="shared" si="49"/>
        <v>#N/A</v>
      </c>
      <c r="K86" s="64"/>
      <c r="L86" s="64" t="e">
        <f t="shared" si="49"/>
        <v>#N/A</v>
      </c>
      <c r="M86" s="38"/>
      <c r="N86" s="9"/>
    </row>
    <row r="87" spans="1:14" x14ac:dyDescent="0.3">
      <c r="A87" s="10"/>
      <c r="B87" s="43" t="s">
        <v>51</v>
      </c>
      <c r="C87" s="13"/>
      <c r="D87" s="64">
        <f>MEDIAN(E78)</f>
        <v>2</v>
      </c>
      <c r="E87" s="64"/>
      <c r="F87" s="64">
        <f t="shared" ref="E87:L87" si="50">MEDIAN(G78)</f>
        <v>2</v>
      </c>
      <c r="G87" s="64"/>
      <c r="H87" s="64">
        <f t="shared" si="50"/>
        <v>2</v>
      </c>
      <c r="I87" s="64"/>
      <c r="J87" s="64">
        <f t="shared" si="50"/>
        <v>2</v>
      </c>
      <c r="K87" s="64"/>
      <c r="L87" s="64">
        <f t="shared" si="50"/>
        <v>2</v>
      </c>
      <c r="M87" s="38"/>
      <c r="N87" s="9"/>
    </row>
    <row r="88" spans="1:14" x14ac:dyDescent="0.3">
      <c r="A88" s="10"/>
      <c r="B88" s="42" t="s">
        <v>52</v>
      </c>
      <c r="C88" s="13"/>
      <c r="D88" s="65">
        <f>_xlfn.STDEV.P(E78)</f>
        <v>0</v>
      </c>
      <c r="E88" s="65"/>
      <c r="F88" s="65">
        <f t="shared" ref="E88:L88" si="51">_xlfn.STDEV.P(G78)</f>
        <v>0</v>
      </c>
      <c r="G88" s="65"/>
      <c r="H88" s="65">
        <f t="shared" si="51"/>
        <v>0</v>
      </c>
      <c r="I88" s="65"/>
      <c r="J88" s="65">
        <f t="shared" si="51"/>
        <v>0</v>
      </c>
      <c r="K88" s="65"/>
      <c r="L88" s="65">
        <f t="shared" si="51"/>
        <v>0</v>
      </c>
      <c r="M88" s="38"/>
      <c r="N88" s="9"/>
    </row>
    <row r="89" spans="1:14" x14ac:dyDescent="0.3">
      <c r="A89" s="10"/>
      <c r="B89" s="44" t="s">
        <v>53</v>
      </c>
      <c r="C89" s="13"/>
      <c r="D89" s="66">
        <f>D81/D79</f>
        <v>1</v>
      </c>
      <c r="E89" s="66"/>
      <c r="F89" s="66">
        <f t="shared" ref="E89:L89" si="52">F81/F79</f>
        <v>1</v>
      </c>
      <c r="G89" s="66"/>
      <c r="H89" s="66">
        <f t="shared" si="52"/>
        <v>1</v>
      </c>
      <c r="I89" s="66"/>
      <c r="J89" s="66">
        <f t="shared" si="52"/>
        <v>1</v>
      </c>
      <c r="K89" s="66"/>
      <c r="L89" s="66">
        <f t="shared" si="52"/>
        <v>1</v>
      </c>
      <c r="M89" s="38"/>
      <c r="N89" s="9"/>
    </row>
    <row r="90" spans="1:14" ht="15" thickBot="1" x14ac:dyDescent="0.35">
      <c r="A90" s="10"/>
      <c r="B90" s="45"/>
      <c r="C90" s="135"/>
      <c r="D90" s="71"/>
      <c r="E90" s="71"/>
      <c r="F90" s="71"/>
      <c r="G90" s="71"/>
      <c r="H90" s="71"/>
      <c r="I90" s="71"/>
      <c r="J90" s="71"/>
      <c r="K90" s="71"/>
      <c r="L90" s="72"/>
      <c r="M90" s="70"/>
      <c r="N90" s="9"/>
    </row>
    <row r="91" spans="1:14" x14ac:dyDescent="0.3">
      <c r="A91" s="10"/>
      <c r="B91" s="12" t="s">
        <v>39</v>
      </c>
      <c r="C91" s="134">
        <v>43115</v>
      </c>
      <c r="D91" s="60" t="s">
        <v>14</v>
      </c>
      <c r="E91" s="60">
        <v>2</v>
      </c>
      <c r="F91" s="60" t="s">
        <v>14</v>
      </c>
      <c r="G91" s="60">
        <v>2</v>
      </c>
      <c r="H91" s="60" t="s">
        <v>14</v>
      </c>
      <c r="I91" s="60">
        <v>2</v>
      </c>
      <c r="J91" s="60" t="s">
        <v>14</v>
      </c>
      <c r="K91" s="60">
        <v>2</v>
      </c>
      <c r="L91" s="68" t="s">
        <v>14</v>
      </c>
      <c r="M91" s="69">
        <v>2</v>
      </c>
      <c r="N91" s="9"/>
    </row>
    <row r="92" spans="1:14" x14ac:dyDescent="0.3">
      <c r="A92" s="10"/>
      <c r="B92" s="40" t="s">
        <v>44</v>
      </c>
      <c r="C92" s="13"/>
      <c r="D92" s="64">
        <f>COUNT(E91)</f>
        <v>1</v>
      </c>
      <c r="E92" s="64"/>
      <c r="F92" s="64">
        <f t="shared" ref="E92:L92" si="53">COUNT(G91)</f>
        <v>1</v>
      </c>
      <c r="G92" s="64"/>
      <c r="H92" s="64">
        <f t="shared" si="53"/>
        <v>1</v>
      </c>
      <c r="I92" s="64"/>
      <c r="J92" s="64">
        <f t="shared" si="53"/>
        <v>1</v>
      </c>
      <c r="K92" s="64"/>
      <c r="L92" s="64">
        <f t="shared" si="53"/>
        <v>1</v>
      </c>
      <c r="M92" s="38"/>
      <c r="N92" s="9"/>
    </row>
    <row r="93" spans="1:14" x14ac:dyDescent="0.3">
      <c r="A93" s="10"/>
      <c r="B93" s="41" t="s">
        <v>45</v>
      </c>
      <c r="C93" s="13"/>
      <c r="D93" s="64"/>
      <c r="E93" s="21"/>
      <c r="F93" s="21"/>
      <c r="G93" s="21"/>
      <c r="H93" s="21"/>
      <c r="I93" s="21"/>
      <c r="J93" s="21"/>
      <c r="K93" s="21"/>
      <c r="L93" s="31"/>
      <c r="M93" s="38"/>
      <c r="N93" s="9"/>
    </row>
    <row r="94" spans="1:14" x14ac:dyDescent="0.3">
      <c r="A94" s="10"/>
      <c r="B94" s="40" t="s">
        <v>46</v>
      </c>
      <c r="C94" s="13"/>
      <c r="D94" s="64">
        <f>COUNTIF(E91,"2")</f>
        <v>1</v>
      </c>
      <c r="E94" s="64"/>
      <c r="F94" s="64">
        <f t="shared" ref="E94:L94" si="54">COUNTIF(G91,"2")</f>
        <v>1</v>
      </c>
      <c r="G94" s="64"/>
      <c r="H94" s="64">
        <f t="shared" si="54"/>
        <v>1</v>
      </c>
      <c r="I94" s="64"/>
      <c r="J94" s="64">
        <f t="shared" si="54"/>
        <v>1</v>
      </c>
      <c r="K94" s="64"/>
      <c r="L94" s="64">
        <f t="shared" si="54"/>
        <v>1</v>
      </c>
      <c r="M94" s="38"/>
      <c r="N94" s="9"/>
    </row>
    <row r="95" spans="1:14" x14ac:dyDescent="0.3">
      <c r="A95" s="10"/>
      <c r="B95" s="40" t="s">
        <v>47</v>
      </c>
      <c r="C95" s="13"/>
      <c r="D95" s="64">
        <f>COUNTIF(E91,"1")</f>
        <v>0</v>
      </c>
      <c r="E95" s="64"/>
      <c r="F95" s="64">
        <f t="shared" ref="E95:L95" si="55">COUNTIF(G91,"1")</f>
        <v>0</v>
      </c>
      <c r="G95" s="64"/>
      <c r="H95" s="64">
        <f t="shared" si="55"/>
        <v>0</v>
      </c>
      <c r="I95" s="64"/>
      <c r="J95" s="64">
        <f t="shared" si="55"/>
        <v>0</v>
      </c>
      <c r="K95" s="64"/>
      <c r="L95" s="64">
        <f t="shared" si="55"/>
        <v>0</v>
      </c>
      <c r="M95" s="38"/>
      <c r="N95" s="9"/>
    </row>
    <row r="96" spans="1:14" x14ac:dyDescent="0.3">
      <c r="A96" s="10"/>
      <c r="B96" s="40" t="s">
        <v>48</v>
      </c>
      <c r="C96" s="13"/>
      <c r="D96" s="64">
        <f>COUNTIF(E91,"0")</f>
        <v>0</v>
      </c>
      <c r="E96" s="64"/>
      <c r="F96" s="64">
        <f t="shared" ref="E96:L96" si="56">COUNTIF(G91,"0")</f>
        <v>0</v>
      </c>
      <c r="G96" s="64"/>
      <c r="H96" s="64">
        <f t="shared" si="56"/>
        <v>0</v>
      </c>
      <c r="I96" s="64"/>
      <c r="J96" s="64">
        <f t="shared" si="56"/>
        <v>0</v>
      </c>
      <c r="K96" s="64"/>
      <c r="L96" s="64">
        <f t="shared" si="56"/>
        <v>0</v>
      </c>
      <c r="M96" s="38"/>
      <c r="N96" s="9"/>
    </row>
    <row r="97" spans="1:14" x14ac:dyDescent="0.3">
      <c r="A97" s="10"/>
      <c r="B97" s="40"/>
      <c r="C97" s="13"/>
      <c r="D97" s="64"/>
      <c r="E97" s="21"/>
      <c r="F97" s="21"/>
      <c r="G97" s="21"/>
      <c r="H97" s="21"/>
      <c r="I97" s="21"/>
      <c r="J97" s="21"/>
      <c r="K97" s="21"/>
      <c r="L97" s="31"/>
      <c r="M97" s="38"/>
      <c r="N97" s="9"/>
    </row>
    <row r="98" spans="1:14" x14ac:dyDescent="0.3">
      <c r="A98" s="10"/>
      <c r="B98" s="42" t="s">
        <v>49</v>
      </c>
      <c r="C98" s="13"/>
      <c r="D98" s="65">
        <f>AVERAGE(E91)</f>
        <v>2</v>
      </c>
      <c r="E98" s="65"/>
      <c r="F98" s="65">
        <f t="shared" ref="E98:L98" si="57">AVERAGE(G91)</f>
        <v>2</v>
      </c>
      <c r="G98" s="65"/>
      <c r="H98" s="65">
        <f t="shared" si="57"/>
        <v>2</v>
      </c>
      <c r="I98" s="65"/>
      <c r="J98" s="65">
        <f t="shared" si="57"/>
        <v>2</v>
      </c>
      <c r="K98" s="65"/>
      <c r="L98" s="65">
        <f t="shared" si="57"/>
        <v>2</v>
      </c>
      <c r="M98" s="38"/>
      <c r="N98" s="9"/>
    </row>
    <row r="99" spans="1:14" x14ac:dyDescent="0.3">
      <c r="A99" s="10"/>
      <c r="B99" s="40" t="s">
        <v>50</v>
      </c>
      <c r="C99" s="13"/>
      <c r="D99" s="64" t="e">
        <f>MODE(E91)</f>
        <v>#N/A</v>
      </c>
      <c r="E99" s="64"/>
      <c r="F99" s="64" t="e">
        <f t="shared" ref="E99:L99" si="58">MODE(G91)</f>
        <v>#N/A</v>
      </c>
      <c r="G99" s="64"/>
      <c r="H99" s="64" t="e">
        <f t="shared" si="58"/>
        <v>#N/A</v>
      </c>
      <c r="I99" s="64"/>
      <c r="J99" s="64" t="e">
        <f t="shared" si="58"/>
        <v>#N/A</v>
      </c>
      <c r="K99" s="64"/>
      <c r="L99" s="64" t="e">
        <f t="shared" si="58"/>
        <v>#N/A</v>
      </c>
      <c r="M99" s="38"/>
      <c r="N99" s="9"/>
    </row>
    <row r="100" spans="1:14" x14ac:dyDescent="0.3">
      <c r="A100" s="10"/>
      <c r="B100" s="43" t="s">
        <v>51</v>
      </c>
      <c r="C100" s="13"/>
      <c r="D100" s="64">
        <f>MEDIAN(E91)</f>
        <v>2</v>
      </c>
      <c r="E100" s="64"/>
      <c r="F100" s="64">
        <f t="shared" ref="E100:L100" si="59">MEDIAN(G91)</f>
        <v>2</v>
      </c>
      <c r="G100" s="64"/>
      <c r="H100" s="64">
        <f t="shared" si="59"/>
        <v>2</v>
      </c>
      <c r="I100" s="64"/>
      <c r="J100" s="64">
        <f t="shared" si="59"/>
        <v>2</v>
      </c>
      <c r="K100" s="64"/>
      <c r="L100" s="64">
        <f t="shared" si="59"/>
        <v>2</v>
      </c>
      <c r="M100" s="38"/>
      <c r="N100" s="9"/>
    </row>
    <row r="101" spans="1:14" x14ac:dyDescent="0.3">
      <c r="A101" s="10"/>
      <c r="B101" s="42" t="s">
        <v>52</v>
      </c>
      <c r="C101" s="13"/>
      <c r="D101" s="65">
        <f>_xlfn.STDEV.P(E91)</f>
        <v>0</v>
      </c>
      <c r="E101" s="65"/>
      <c r="F101" s="65">
        <f t="shared" ref="E101:L101" si="60">_xlfn.STDEV.P(G91)</f>
        <v>0</v>
      </c>
      <c r="G101" s="65"/>
      <c r="H101" s="65">
        <f t="shared" si="60"/>
        <v>0</v>
      </c>
      <c r="I101" s="65"/>
      <c r="J101" s="65">
        <f t="shared" si="60"/>
        <v>0</v>
      </c>
      <c r="K101" s="65"/>
      <c r="L101" s="65">
        <f t="shared" si="60"/>
        <v>0</v>
      </c>
      <c r="M101" s="38"/>
      <c r="N101" s="9"/>
    </row>
    <row r="102" spans="1:14" x14ac:dyDescent="0.3">
      <c r="A102" s="10"/>
      <c r="B102" s="44" t="s">
        <v>53</v>
      </c>
      <c r="C102" s="13"/>
      <c r="D102" s="66">
        <f>D94/D92</f>
        <v>1</v>
      </c>
      <c r="E102" s="66"/>
      <c r="F102" s="66">
        <f t="shared" ref="E102:L102" si="61">F94/F92</f>
        <v>1</v>
      </c>
      <c r="G102" s="66"/>
      <c r="H102" s="66">
        <f t="shared" si="61"/>
        <v>1</v>
      </c>
      <c r="I102" s="66"/>
      <c r="J102" s="66">
        <f t="shared" si="61"/>
        <v>1</v>
      </c>
      <c r="K102" s="66"/>
      <c r="L102" s="66">
        <f t="shared" si="61"/>
        <v>1</v>
      </c>
      <c r="M102" s="38"/>
      <c r="N102" s="9"/>
    </row>
    <row r="103" spans="1:14" ht="15" thickBot="1" x14ac:dyDescent="0.35">
      <c r="A103" s="10"/>
      <c r="B103" s="45"/>
      <c r="C103" s="135"/>
      <c r="D103" s="71"/>
      <c r="E103" s="71"/>
      <c r="F103" s="71"/>
      <c r="G103" s="71"/>
      <c r="H103" s="71"/>
      <c r="I103" s="71"/>
      <c r="J103" s="71"/>
      <c r="K103" s="71"/>
      <c r="L103" s="72"/>
      <c r="M103" s="70"/>
      <c r="N103" s="9"/>
    </row>
    <row r="104" spans="1:14" x14ac:dyDescent="0.3">
      <c r="A104" s="10"/>
      <c r="B104" s="12" t="s">
        <v>40</v>
      </c>
      <c r="C104" s="134">
        <v>43115</v>
      </c>
      <c r="D104" s="60" t="s">
        <v>14</v>
      </c>
      <c r="E104" s="60">
        <v>2</v>
      </c>
      <c r="F104" s="60" t="s">
        <v>14</v>
      </c>
      <c r="G104" s="60">
        <v>2</v>
      </c>
      <c r="H104" s="60" t="s">
        <v>14</v>
      </c>
      <c r="I104" s="60">
        <v>2</v>
      </c>
      <c r="J104" s="60" t="s">
        <v>14</v>
      </c>
      <c r="K104" s="60">
        <v>2</v>
      </c>
      <c r="L104" s="68" t="s">
        <v>14</v>
      </c>
      <c r="M104" s="69">
        <v>2</v>
      </c>
      <c r="N104" s="9"/>
    </row>
    <row r="105" spans="1:14" x14ac:dyDescent="0.3">
      <c r="A105" s="10"/>
      <c r="B105" s="12" t="s">
        <v>40</v>
      </c>
      <c r="C105" s="13">
        <v>43115</v>
      </c>
      <c r="D105" s="21" t="s">
        <v>14</v>
      </c>
      <c r="E105" s="21">
        <v>2</v>
      </c>
      <c r="F105" s="21" t="s">
        <v>14</v>
      </c>
      <c r="G105" s="21">
        <v>2</v>
      </c>
      <c r="H105" s="21" t="s">
        <v>14</v>
      </c>
      <c r="I105" s="21">
        <v>2</v>
      </c>
      <c r="J105" s="21" t="s">
        <v>14</v>
      </c>
      <c r="K105" s="21">
        <v>2</v>
      </c>
      <c r="L105" s="31" t="s">
        <v>14</v>
      </c>
      <c r="M105" s="38">
        <v>2</v>
      </c>
      <c r="N105" s="9"/>
    </row>
    <row r="106" spans="1:14" x14ac:dyDescent="0.3">
      <c r="A106" s="10"/>
      <c r="B106" s="40" t="s">
        <v>44</v>
      </c>
      <c r="C106" s="13"/>
      <c r="D106" s="64">
        <f>COUNT(E104:E105)</f>
        <v>2</v>
      </c>
      <c r="E106" s="64"/>
      <c r="F106" s="64">
        <f t="shared" ref="E106:L106" si="62">COUNT(G104:G105)</f>
        <v>2</v>
      </c>
      <c r="G106" s="64"/>
      <c r="H106" s="64">
        <f t="shared" si="62"/>
        <v>2</v>
      </c>
      <c r="I106" s="64"/>
      <c r="J106" s="64">
        <f t="shared" si="62"/>
        <v>2</v>
      </c>
      <c r="K106" s="64"/>
      <c r="L106" s="64">
        <f t="shared" si="62"/>
        <v>2</v>
      </c>
      <c r="M106" s="38"/>
      <c r="N106" s="9"/>
    </row>
    <row r="107" spans="1:14" x14ac:dyDescent="0.3">
      <c r="A107" s="10"/>
      <c r="B107" s="41" t="s">
        <v>45</v>
      </c>
      <c r="C107" s="13"/>
      <c r="D107" s="64"/>
      <c r="E107" s="21"/>
      <c r="F107" s="21"/>
      <c r="G107" s="21"/>
      <c r="H107" s="21"/>
      <c r="I107" s="21"/>
      <c r="J107" s="21"/>
      <c r="K107" s="21"/>
      <c r="L107" s="31"/>
      <c r="M107" s="38"/>
      <c r="N107" s="9"/>
    </row>
    <row r="108" spans="1:14" x14ac:dyDescent="0.3">
      <c r="A108" s="10"/>
      <c r="B108" s="40" t="s">
        <v>46</v>
      </c>
      <c r="C108" s="13"/>
      <c r="D108" s="64">
        <f>COUNTIF(E104:E105,"2")</f>
        <v>2</v>
      </c>
      <c r="E108" s="64"/>
      <c r="F108" s="64">
        <f t="shared" ref="E108:L108" si="63">COUNTIF(G104:G105,"2")</f>
        <v>2</v>
      </c>
      <c r="G108" s="64"/>
      <c r="H108" s="64">
        <f t="shared" si="63"/>
        <v>2</v>
      </c>
      <c r="I108" s="64"/>
      <c r="J108" s="64">
        <f t="shared" si="63"/>
        <v>2</v>
      </c>
      <c r="K108" s="64"/>
      <c r="L108" s="64">
        <f t="shared" si="63"/>
        <v>2</v>
      </c>
      <c r="M108" s="38"/>
      <c r="N108" s="9"/>
    </row>
    <row r="109" spans="1:14" x14ac:dyDescent="0.3">
      <c r="A109" s="10"/>
      <c r="B109" s="40" t="s">
        <v>47</v>
      </c>
      <c r="C109" s="13"/>
      <c r="D109" s="64">
        <f>COUNTIF(E104:E105,"1")</f>
        <v>0</v>
      </c>
      <c r="E109" s="64"/>
      <c r="F109" s="64">
        <f t="shared" ref="E109:L109" si="64">COUNTIF(G104:G105,"1")</f>
        <v>0</v>
      </c>
      <c r="G109" s="64"/>
      <c r="H109" s="64">
        <f t="shared" si="64"/>
        <v>0</v>
      </c>
      <c r="I109" s="64"/>
      <c r="J109" s="64">
        <f t="shared" si="64"/>
        <v>0</v>
      </c>
      <c r="K109" s="64"/>
      <c r="L109" s="64">
        <f t="shared" si="64"/>
        <v>0</v>
      </c>
      <c r="M109" s="38"/>
      <c r="N109" s="9"/>
    </row>
    <row r="110" spans="1:14" x14ac:dyDescent="0.3">
      <c r="A110" s="10"/>
      <c r="B110" s="40" t="s">
        <v>48</v>
      </c>
      <c r="C110" s="13"/>
      <c r="D110" s="64">
        <f>COUNTIF(E104:E105,"0")</f>
        <v>0</v>
      </c>
      <c r="E110" s="64"/>
      <c r="F110" s="64">
        <f t="shared" ref="E110:L110" si="65">COUNTIF(G104:G105,"0")</f>
        <v>0</v>
      </c>
      <c r="G110" s="64"/>
      <c r="H110" s="64">
        <f t="shared" si="65"/>
        <v>0</v>
      </c>
      <c r="I110" s="64"/>
      <c r="J110" s="64">
        <f t="shared" si="65"/>
        <v>0</v>
      </c>
      <c r="K110" s="64"/>
      <c r="L110" s="64">
        <f t="shared" si="65"/>
        <v>0</v>
      </c>
      <c r="M110" s="38"/>
      <c r="N110" s="9"/>
    </row>
    <row r="111" spans="1:14" x14ac:dyDescent="0.3">
      <c r="A111" s="10"/>
      <c r="B111" s="40"/>
      <c r="C111" s="13"/>
      <c r="D111" s="64"/>
      <c r="E111" s="21"/>
      <c r="F111" s="21"/>
      <c r="G111" s="21"/>
      <c r="H111" s="21"/>
      <c r="I111" s="21"/>
      <c r="J111" s="21"/>
      <c r="K111" s="21"/>
      <c r="L111" s="31"/>
      <c r="M111" s="38"/>
      <c r="N111" s="9"/>
    </row>
    <row r="112" spans="1:14" x14ac:dyDescent="0.3">
      <c r="A112" s="10"/>
      <c r="B112" s="42" t="s">
        <v>49</v>
      </c>
      <c r="C112" s="13"/>
      <c r="D112" s="65">
        <f>AVERAGE(E104:E105)</f>
        <v>2</v>
      </c>
      <c r="E112" s="65"/>
      <c r="F112" s="65">
        <f t="shared" ref="E112:L112" si="66">AVERAGE(G104:G105)</f>
        <v>2</v>
      </c>
      <c r="G112" s="65"/>
      <c r="H112" s="65">
        <f t="shared" si="66"/>
        <v>2</v>
      </c>
      <c r="I112" s="65"/>
      <c r="J112" s="65">
        <f t="shared" si="66"/>
        <v>2</v>
      </c>
      <c r="K112" s="65"/>
      <c r="L112" s="65">
        <f t="shared" si="66"/>
        <v>2</v>
      </c>
      <c r="M112" s="38"/>
      <c r="N112" s="9"/>
    </row>
    <row r="113" spans="1:14" x14ac:dyDescent="0.3">
      <c r="A113" s="10"/>
      <c r="B113" s="40" t="s">
        <v>50</v>
      </c>
      <c r="C113" s="13"/>
      <c r="D113" s="73">
        <f>MODE(E104:E105)</f>
        <v>2</v>
      </c>
      <c r="E113" s="73"/>
      <c r="F113" s="73">
        <f t="shared" ref="E113:L113" si="67">MODE(G104:G105)</f>
        <v>2</v>
      </c>
      <c r="G113" s="73"/>
      <c r="H113" s="73">
        <f t="shared" si="67"/>
        <v>2</v>
      </c>
      <c r="I113" s="73"/>
      <c r="J113" s="73">
        <f t="shared" si="67"/>
        <v>2</v>
      </c>
      <c r="K113" s="73"/>
      <c r="L113" s="73">
        <f t="shared" si="67"/>
        <v>2</v>
      </c>
      <c r="M113" s="38"/>
      <c r="N113" s="9"/>
    </row>
    <row r="114" spans="1:14" x14ac:dyDescent="0.3">
      <c r="A114" s="10"/>
      <c r="B114" s="43" t="s">
        <v>51</v>
      </c>
      <c r="C114" s="13"/>
      <c r="D114" s="64">
        <f>MEDIAN(E104:E105)</f>
        <v>2</v>
      </c>
      <c r="E114" s="64"/>
      <c r="F114" s="64">
        <f t="shared" ref="E114:L114" si="68">MEDIAN(G104:G105)</f>
        <v>2</v>
      </c>
      <c r="G114" s="64"/>
      <c r="H114" s="64">
        <f t="shared" si="68"/>
        <v>2</v>
      </c>
      <c r="I114" s="64"/>
      <c r="J114" s="64">
        <f t="shared" si="68"/>
        <v>2</v>
      </c>
      <c r="K114" s="64"/>
      <c r="L114" s="64">
        <f t="shared" si="68"/>
        <v>2</v>
      </c>
      <c r="M114" s="38"/>
      <c r="N114" s="9"/>
    </row>
    <row r="115" spans="1:14" x14ac:dyDescent="0.3">
      <c r="A115" s="10"/>
      <c r="B115" s="42" t="s">
        <v>52</v>
      </c>
      <c r="C115" s="13"/>
      <c r="D115" s="65">
        <f>_xlfn.STDEV.P(E104:E105)</f>
        <v>0</v>
      </c>
      <c r="E115" s="65"/>
      <c r="F115" s="65">
        <f t="shared" ref="E115:L115" si="69">_xlfn.STDEV.P(G104:G105)</f>
        <v>0</v>
      </c>
      <c r="G115" s="65"/>
      <c r="H115" s="65">
        <f t="shared" si="69"/>
        <v>0</v>
      </c>
      <c r="I115" s="65"/>
      <c r="J115" s="65">
        <f t="shared" si="69"/>
        <v>0</v>
      </c>
      <c r="K115" s="65"/>
      <c r="L115" s="65">
        <f t="shared" si="69"/>
        <v>0</v>
      </c>
      <c r="M115" s="38"/>
      <c r="N115" s="9"/>
    </row>
    <row r="116" spans="1:14" x14ac:dyDescent="0.3">
      <c r="A116" s="10"/>
      <c r="B116" s="44" t="s">
        <v>53</v>
      </c>
      <c r="C116" s="13"/>
      <c r="D116" s="66">
        <f>D108/D106</f>
        <v>1</v>
      </c>
      <c r="E116" s="66"/>
      <c r="F116" s="66">
        <f t="shared" ref="E116:L116" si="70">F108/F106</f>
        <v>1</v>
      </c>
      <c r="G116" s="66"/>
      <c r="H116" s="66">
        <f t="shared" si="70"/>
        <v>1</v>
      </c>
      <c r="I116" s="66"/>
      <c r="J116" s="66">
        <f t="shared" si="70"/>
        <v>1</v>
      </c>
      <c r="K116" s="66"/>
      <c r="L116" s="66">
        <f t="shared" si="70"/>
        <v>1</v>
      </c>
      <c r="M116" s="38"/>
      <c r="N116" s="9"/>
    </row>
    <row r="117" spans="1:14" ht="15" thickBot="1" x14ac:dyDescent="0.35">
      <c r="A117" s="10"/>
      <c r="B117" s="45"/>
      <c r="C117" s="135"/>
      <c r="D117" s="71"/>
      <c r="E117" s="71"/>
      <c r="F117" s="71"/>
      <c r="G117" s="71"/>
      <c r="H117" s="71"/>
      <c r="I117" s="71"/>
      <c r="J117" s="71"/>
      <c r="K117" s="71"/>
      <c r="L117" s="72"/>
      <c r="M117" s="70"/>
      <c r="N117" s="9"/>
    </row>
    <row r="118" spans="1:14" x14ac:dyDescent="0.3">
      <c r="A118" s="10"/>
      <c r="B118" s="12" t="s">
        <v>41</v>
      </c>
      <c r="C118" s="134">
        <v>43115</v>
      </c>
      <c r="D118" s="60" t="s">
        <v>14</v>
      </c>
      <c r="E118" s="60">
        <v>2</v>
      </c>
      <c r="F118" s="60" t="s">
        <v>14</v>
      </c>
      <c r="G118" s="60">
        <v>2</v>
      </c>
      <c r="H118" s="60" t="s">
        <v>14</v>
      </c>
      <c r="I118" s="60">
        <v>2</v>
      </c>
      <c r="J118" s="60" t="s">
        <v>14</v>
      </c>
      <c r="K118" s="60">
        <v>2</v>
      </c>
      <c r="L118" s="68" t="s">
        <v>14</v>
      </c>
      <c r="M118" s="69">
        <v>2</v>
      </c>
      <c r="N118" s="9"/>
    </row>
    <row r="119" spans="1:14" x14ac:dyDescent="0.3">
      <c r="A119" s="10"/>
      <c r="B119" s="12" t="s">
        <v>41</v>
      </c>
      <c r="C119" s="13">
        <v>43115</v>
      </c>
      <c r="D119" s="21" t="s">
        <v>14</v>
      </c>
      <c r="E119" s="21">
        <v>2</v>
      </c>
      <c r="F119" s="21" t="s">
        <v>14</v>
      </c>
      <c r="G119" s="21">
        <v>2</v>
      </c>
      <c r="H119" s="21" t="s">
        <v>14</v>
      </c>
      <c r="I119" s="21">
        <v>2</v>
      </c>
      <c r="J119" s="21" t="s">
        <v>15</v>
      </c>
      <c r="K119" s="21">
        <v>1</v>
      </c>
      <c r="L119" s="31" t="s">
        <v>14</v>
      </c>
      <c r="M119" s="38">
        <v>2</v>
      </c>
      <c r="N119" s="9"/>
    </row>
    <row r="120" spans="1:14" x14ac:dyDescent="0.3">
      <c r="A120" s="10"/>
      <c r="B120" s="12" t="s">
        <v>41</v>
      </c>
      <c r="C120" s="13">
        <v>43115</v>
      </c>
      <c r="D120" s="46" t="s">
        <v>14</v>
      </c>
      <c r="E120" s="46">
        <v>2</v>
      </c>
      <c r="F120" s="46" t="s">
        <v>14</v>
      </c>
      <c r="G120" s="46">
        <v>2</v>
      </c>
      <c r="H120" s="46" t="s">
        <v>14</v>
      </c>
      <c r="I120" s="46">
        <v>2</v>
      </c>
      <c r="J120" s="46" t="s">
        <v>14</v>
      </c>
      <c r="K120" s="46">
        <v>2</v>
      </c>
      <c r="L120" s="48" t="s">
        <v>14</v>
      </c>
      <c r="M120" s="76">
        <v>2</v>
      </c>
      <c r="N120" s="9"/>
    </row>
    <row r="121" spans="1:14" x14ac:dyDescent="0.3">
      <c r="B121" s="40" t="s">
        <v>44</v>
      </c>
      <c r="C121" s="38"/>
      <c r="D121" s="41">
        <f>COUNT(E118:E120)</f>
        <v>3</v>
      </c>
      <c r="E121" s="41"/>
      <c r="F121" s="41">
        <f t="shared" ref="E121:L121" si="71">COUNT(G118:G120)</f>
        <v>3</v>
      </c>
      <c r="G121" s="41"/>
      <c r="H121" s="41">
        <f t="shared" si="71"/>
        <v>3</v>
      </c>
      <c r="I121" s="41"/>
      <c r="J121" s="41">
        <f t="shared" si="71"/>
        <v>3</v>
      </c>
      <c r="K121" s="41"/>
      <c r="L121" s="41">
        <f t="shared" si="71"/>
        <v>3</v>
      </c>
      <c r="M121" s="38"/>
      <c r="N121" s="9"/>
    </row>
    <row r="122" spans="1:14" x14ac:dyDescent="0.3">
      <c r="B122" s="41" t="s">
        <v>45</v>
      </c>
      <c r="C122" s="38"/>
      <c r="D122" s="41"/>
      <c r="E122" s="38"/>
      <c r="F122" s="38"/>
      <c r="G122" s="38"/>
      <c r="H122" s="38"/>
      <c r="I122" s="38"/>
      <c r="J122" s="38"/>
      <c r="K122" s="38"/>
      <c r="L122" s="38"/>
      <c r="M122" s="38"/>
      <c r="N122" s="9"/>
    </row>
    <row r="123" spans="1:14" x14ac:dyDescent="0.3">
      <c r="B123" s="40" t="s">
        <v>46</v>
      </c>
      <c r="C123" s="38"/>
      <c r="D123" s="41">
        <f>COUNTIF(E118:E120,"2")</f>
        <v>3</v>
      </c>
      <c r="E123" s="41"/>
      <c r="F123" s="41">
        <f t="shared" ref="E123:L123" si="72">COUNTIF(G118:G120,"2")</f>
        <v>3</v>
      </c>
      <c r="G123" s="41"/>
      <c r="H123" s="41">
        <f t="shared" si="72"/>
        <v>3</v>
      </c>
      <c r="I123" s="41"/>
      <c r="J123" s="41">
        <f t="shared" si="72"/>
        <v>2</v>
      </c>
      <c r="K123" s="41"/>
      <c r="L123" s="41">
        <f t="shared" si="72"/>
        <v>3</v>
      </c>
      <c r="M123" s="38"/>
      <c r="N123" s="9"/>
    </row>
    <row r="124" spans="1:14" x14ac:dyDescent="0.3">
      <c r="B124" s="40" t="s">
        <v>47</v>
      </c>
      <c r="C124" s="38"/>
      <c r="D124" s="41">
        <f>COUNTIF(E118:E120,"1")</f>
        <v>0</v>
      </c>
      <c r="E124" s="41"/>
      <c r="F124" s="41">
        <f t="shared" ref="E124:M124" si="73">COUNTIF(G118:G120,"1")</f>
        <v>0</v>
      </c>
      <c r="G124" s="41"/>
      <c r="H124" s="41">
        <f t="shared" si="73"/>
        <v>0</v>
      </c>
      <c r="I124" s="41"/>
      <c r="J124" s="41">
        <f t="shared" si="73"/>
        <v>1</v>
      </c>
      <c r="K124" s="41"/>
      <c r="L124" s="41">
        <f t="shared" si="73"/>
        <v>0</v>
      </c>
      <c r="M124" s="41"/>
      <c r="N124" s="9"/>
    </row>
    <row r="125" spans="1:14" x14ac:dyDescent="0.3">
      <c r="B125" s="40" t="s">
        <v>48</v>
      </c>
      <c r="C125" s="38"/>
      <c r="D125" s="41">
        <f>COUNTIF(E118:E120,"0")</f>
        <v>0</v>
      </c>
      <c r="E125" s="41"/>
      <c r="F125" s="41">
        <f t="shared" ref="E125:L125" si="74">COUNTIF(G118:G120,"0")</f>
        <v>0</v>
      </c>
      <c r="G125" s="41"/>
      <c r="H125" s="41">
        <f t="shared" si="74"/>
        <v>0</v>
      </c>
      <c r="I125" s="41"/>
      <c r="J125" s="41">
        <f t="shared" si="74"/>
        <v>0</v>
      </c>
      <c r="K125" s="41"/>
      <c r="L125" s="41">
        <f t="shared" si="74"/>
        <v>0</v>
      </c>
      <c r="M125" s="38"/>
      <c r="N125" s="9"/>
    </row>
    <row r="126" spans="1:14" x14ac:dyDescent="0.3">
      <c r="B126" s="40"/>
      <c r="C126" s="38"/>
      <c r="D126" s="41"/>
      <c r="E126" s="38"/>
      <c r="F126" s="38"/>
      <c r="G126" s="38"/>
      <c r="H126" s="38"/>
      <c r="I126" s="38"/>
      <c r="J126" s="38"/>
      <c r="K126" s="38"/>
      <c r="L126" s="38"/>
      <c r="M126" s="38"/>
      <c r="N126" s="9"/>
    </row>
    <row r="127" spans="1:14" x14ac:dyDescent="0.3">
      <c r="B127" s="42" t="s">
        <v>49</v>
      </c>
      <c r="C127" s="38"/>
      <c r="D127" s="49">
        <f>AVERAGE(E118:E120)</f>
        <v>2</v>
      </c>
      <c r="E127" s="49"/>
      <c r="F127" s="49">
        <f t="shared" ref="E127:L127" si="75">AVERAGE(G118:G120)</f>
        <v>2</v>
      </c>
      <c r="G127" s="49"/>
      <c r="H127" s="49">
        <f t="shared" si="75"/>
        <v>2</v>
      </c>
      <c r="I127" s="49"/>
      <c r="J127" s="49">
        <f t="shared" si="75"/>
        <v>1.6666666666666667</v>
      </c>
      <c r="K127" s="49"/>
      <c r="L127" s="49">
        <f t="shared" si="75"/>
        <v>2</v>
      </c>
      <c r="M127" s="38"/>
      <c r="N127" s="9"/>
    </row>
    <row r="128" spans="1:14" x14ac:dyDescent="0.3">
      <c r="B128" s="40" t="s">
        <v>50</v>
      </c>
      <c r="C128" s="38"/>
      <c r="D128" s="41">
        <f>MODE(E118:E120)</f>
        <v>2</v>
      </c>
      <c r="E128" s="41"/>
      <c r="F128" s="41">
        <f t="shared" ref="E128:L128" si="76">MODE(G118:G120)</f>
        <v>2</v>
      </c>
      <c r="G128" s="41"/>
      <c r="H128" s="41">
        <f t="shared" si="76"/>
        <v>2</v>
      </c>
      <c r="I128" s="41"/>
      <c r="J128" s="41">
        <f t="shared" si="76"/>
        <v>2</v>
      </c>
      <c r="K128" s="41"/>
      <c r="L128" s="41">
        <f t="shared" si="76"/>
        <v>2</v>
      </c>
      <c r="M128" s="38"/>
      <c r="N128" s="9"/>
    </row>
    <row r="129" spans="2:14" x14ac:dyDescent="0.3">
      <c r="B129" s="43" t="s">
        <v>51</v>
      </c>
      <c r="C129" s="38"/>
      <c r="D129" s="41">
        <f>MEDIAN(E118:E120)</f>
        <v>2</v>
      </c>
      <c r="E129" s="41"/>
      <c r="F129" s="41">
        <f t="shared" ref="E129:L129" si="77">MEDIAN(G118:G120)</f>
        <v>2</v>
      </c>
      <c r="G129" s="41"/>
      <c r="H129" s="41">
        <f t="shared" si="77"/>
        <v>2</v>
      </c>
      <c r="I129" s="41"/>
      <c r="J129" s="41">
        <f t="shared" si="77"/>
        <v>2</v>
      </c>
      <c r="K129" s="41"/>
      <c r="L129" s="41">
        <f t="shared" si="77"/>
        <v>2</v>
      </c>
      <c r="M129" s="38"/>
      <c r="N129" s="9"/>
    </row>
    <row r="130" spans="2:14" x14ac:dyDescent="0.3">
      <c r="B130" s="42" t="s">
        <v>52</v>
      </c>
      <c r="C130" s="38"/>
      <c r="D130" s="49">
        <f>_xlfn.STDEV.P(E118:E120)</f>
        <v>0</v>
      </c>
      <c r="E130" s="49"/>
      <c r="F130" s="49">
        <f t="shared" ref="E130:L130" si="78">_xlfn.STDEV.P(G118:G120)</f>
        <v>0</v>
      </c>
      <c r="G130" s="49"/>
      <c r="H130" s="49">
        <f t="shared" si="78"/>
        <v>0</v>
      </c>
      <c r="I130" s="49"/>
      <c r="J130" s="49">
        <f t="shared" si="78"/>
        <v>0.47140452079103168</v>
      </c>
      <c r="K130" s="49"/>
      <c r="L130" s="49">
        <f t="shared" si="78"/>
        <v>0</v>
      </c>
      <c r="M130" s="38"/>
      <c r="N130" s="9"/>
    </row>
    <row r="131" spans="2:14" x14ac:dyDescent="0.3">
      <c r="B131" s="44" t="s">
        <v>53</v>
      </c>
      <c r="C131" s="38"/>
      <c r="D131" s="51">
        <f>D123/D121</f>
        <v>1</v>
      </c>
      <c r="E131" s="51"/>
      <c r="F131" s="51">
        <f t="shared" ref="E131:L131" si="79">F123/F121</f>
        <v>1</v>
      </c>
      <c r="G131" s="51"/>
      <c r="H131" s="51">
        <f t="shared" si="79"/>
        <v>1</v>
      </c>
      <c r="I131" s="51"/>
      <c r="J131" s="51">
        <f t="shared" si="79"/>
        <v>0.66666666666666663</v>
      </c>
      <c r="K131" s="51"/>
      <c r="L131" s="51">
        <f t="shared" si="79"/>
        <v>1</v>
      </c>
      <c r="M131" s="38"/>
      <c r="N131" s="9"/>
    </row>
    <row r="132" spans="2:14" ht="15" thickBot="1" x14ac:dyDescent="0.35">
      <c r="B132" s="45"/>
      <c r="C132" s="70"/>
      <c r="D132" s="70"/>
      <c r="E132" s="70"/>
      <c r="F132" s="70"/>
      <c r="G132" s="70"/>
      <c r="H132" s="70"/>
      <c r="I132" s="70"/>
      <c r="J132" s="70"/>
      <c r="K132" s="70"/>
      <c r="L132" s="70"/>
      <c r="M132" s="70"/>
      <c r="N132" s="9"/>
    </row>
    <row r="133" spans="2:14" x14ac:dyDescent="0.3">
      <c r="C133" s="128"/>
      <c r="D133" s="34"/>
      <c r="E133" s="34"/>
      <c r="F133" s="34"/>
      <c r="G133" s="34"/>
      <c r="H133" s="34"/>
      <c r="I133" s="34"/>
      <c r="J133" s="34"/>
      <c r="K133" s="34"/>
      <c r="L133" s="34"/>
      <c r="M133" s="34"/>
    </row>
  </sheetData>
  <mergeCells count="2">
    <mergeCell ref="A1:H2"/>
    <mergeCell ref="B5:C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workbookViewId="0">
      <selection sqref="A1:F2"/>
    </sheetView>
  </sheetViews>
  <sheetFormatPr defaultColWidth="9.109375" defaultRowHeight="14.4" x14ac:dyDescent="0.3"/>
  <cols>
    <col min="1" max="1" width="5.44140625" style="1" bestFit="1" customWidth="1"/>
    <col min="2" max="2" width="24.44140625" style="1" bestFit="1" customWidth="1"/>
    <col min="3" max="3" width="14.44140625" style="1" bestFit="1" customWidth="1"/>
    <col min="4" max="4" width="35.109375" style="1" bestFit="1" customWidth="1"/>
    <col min="5" max="5" width="36.33203125" style="1" bestFit="1" customWidth="1"/>
    <col min="6" max="6" width="36.109375" style="1" bestFit="1" customWidth="1"/>
    <col min="7" max="7" width="34.33203125" style="1" bestFit="1" customWidth="1"/>
    <col min="8" max="8" width="35.88671875" style="1" bestFit="1" customWidth="1"/>
    <col min="9" max="16384" width="9.109375" style="1"/>
  </cols>
  <sheetData>
    <row r="1" spans="1:8" x14ac:dyDescent="0.3">
      <c r="A1" s="133" t="s">
        <v>18</v>
      </c>
      <c r="B1" s="133"/>
      <c r="C1" s="133"/>
      <c r="D1" s="133"/>
      <c r="E1" s="133"/>
      <c r="F1" s="133"/>
    </row>
    <row r="2" spans="1:8" x14ac:dyDescent="0.3">
      <c r="A2" s="133"/>
      <c r="B2" s="133"/>
      <c r="C2" s="133"/>
      <c r="D2" s="133"/>
      <c r="E2" s="133"/>
      <c r="F2" s="133"/>
    </row>
    <row r="4" spans="1:8" ht="27.6" x14ac:dyDescent="0.3">
      <c r="A4" s="2" t="s">
        <v>0</v>
      </c>
      <c r="B4" s="3" t="s">
        <v>1</v>
      </c>
      <c r="C4" s="3"/>
      <c r="D4" s="4"/>
    </row>
    <row r="5" spans="1:8" ht="18" x14ac:dyDescent="0.35">
      <c r="A5" s="5"/>
      <c r="B5" s="132" t="s">
        <v>2</v>
      </c>
      <c r="C5" s="132"/>
      <c r="D5" s="5"/>
    </row>
    <row r="6" spans="1:8" ht="18" x14ac:dyDescent="0.35">
      <c r="A6" s="5"/>
      <c r="B6" s="3" t="s">
        <v>3</v>
      </c>
      <c r="C6" s="6"/>
      <c r="D6" s="5"/>
    </row>
    <row r="7" spans="1:8" x14ac:dyDescent="0.3">
      <c r="A7" s="7"/>
      <c r="B7" s="8"/>
      <c r="C7" s="8"/>
      <c r="D7" s="8"/>
      <c r="E7" s="8"/>
      <c r="F7" s="8"/>
      <c r="G7" s="8"/>
      <c r="H7" s="8"/>
    </row>
    <row r="8" spans="1:8" s="18" customFormat="1" ht="124.2" x14ac:dyDescent="0.3">
      <c r="A8" s="16"/>
      <c r="B8" s="17" t="s">
        <v>4</v>
      </c>
      <c r="C8" s="17" t="s">
        <v>5</v>
      </c>
      <c r="D8" s="17" t="s">
        <v>6</v>
      </c>
      <c r="E8" s="17" t="s">
        <v>7</v>
      </c>
      <c r="F8" s="17" t="s">
        <v>8</v>
      </c>
      <c r="G8" s="17" t="s">
        <v>9</v>
      </c>
      <c r="H8" s="17" t="s">
        <v>10</v>
      </c>
    </row>
    <row r="9" spans="1:8" x14ac:dyDescent="0.3">
      <c r="B9" s="1" t="s">
        <v>42</v>
      </c>
    </row>
  </sheetData>
  <mergeCells count="2">
    <mergeCell ref="A1:F2"/>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2"/>
  <sheetViews>
    <sheetView workbookViewId="0">
      <selection sqref="A1:H2"/>
    </sheetView>
  </sheetViews>
  <sheetFormatPr defaultColWidth="9.109375" defaultRowHeight="14.4" x14ac:dyDescent="0.3"/>
  <cols>
    <col min="1" max="1" width="5.44140625" style="1" bestFit="1" customWidth="1"/>
    <col min="2" max="2" width="28.44140625" style="1" bestFit="1" customWidth="1"/>
    <col min="3" max="3" width="14.44140625" style="23" bestFit="1" customWidth="1"/>
    <col min="4" max="4" width="35.109375" style="23" bestFit="1" customWidth="1"/>
    <col min="5" max="5" width="6.88671875" style="23" customWidth="1"/>
    <col min="6" max="6" width="36.33203125" style="23" bestFit="1" customWidth="1"/>
    <col min="7" max="7" width="5.6640625" style="23" customWidth="1"/>
    <col min="8" max="8" width="36.109375" style="23" bestFit="1" customWidth="1"/>
    <col min="9" max="9" width="6.21875" style="23" customWidth="1"/>
    <col min="10" max="10" width="34.33203125" style="23" bestFit="1" customWidth="1"/>
    <col min="11" max="11" width="6.6640625" style="23" customWidth="1"/>
    <col min="12" max="12" width="35.88671875" style="23" bestFit="1" customWidth="1"/>
    <col min="13" max="13" width="6.44140625" style="23" customWidth="1"/>
    <col min="14" max="16384" width="9.109375" style="1"/>
  </cols>
  <sheetData>
    <row r="1" spans="1:14" ht="31.2" x14ac:dyDescent="0.3">
      <c r="A1" s="133" t="s">
        <v>19</v>
      </c>
      <c r="B1" s="133"/>
      <c r="C1" s="133"/>
      <c r="D1" s="133"/>
      <c r="E1" s="133"/>
      <c r="F1" s="133"/>
      <c r="G1" s="133"/>
      <c r="H1" s="133"/>
      <c r="I1" s="29"/>
    </row>
    <row r="2" spans="1:14" ht="31.2" x14ac:dyDescent="0.3">
      <c r="A2" s="133"/>
      <c r="B2" s="133"/>
      <c r="C2" s="133"/>
      <c r="D2" s="133"/>
      <c r="E2" s="133"/>
      <c r="F2" s="133"/>
      <c r="G2" s="133"/>
      <c r="H2" s="133"/>
      <c r="I2" s="29"/>
    </row>
    <row r="4" spans="1:14" ht="27.6" x14ac:dyDescent="0.3">
      <c r="A4" s="2" t="s">
        <v>0</v>
      </c>
      <c r="B4" s="3" t="s">
        <v>1</v>
      </c>
      <c r="C4" s="19"/>
      <c r="D4" s="27"/>
      <c r="E4" s="27"/>
    </row>
    <row r="5" spans="1:14" ht="18" x14ac:dyDescent="0.35">
      <c r="A5" s="5"/>
      <c r="B5" s="132" t="s">
        <v>2</v>
      </c>
      <c r="C5" s="132"/>
      <c r="D5" s="28"/>
      <c r="E5" s="28"/>
    </row>
    <row r="6" spans="1:14" ht="18" x14ac:dyDescent="0.35">
      <c r="A6" s="5"/>
      <c r="B6" s="3" t="s">
        <v>3</v>
      </c>
      <c r="C6" s="24"/>
      <c r="D6" s="28"/>
      <c r="E6" s="28"/>
    </row>
    <row r="7" spans="1:14" x14ac:dyDescent="0.3">
      <c r="A7" s="7"/>
      <c r="B7" s="8"/>
      <c r="C7" s="20"/>
      <c r="D7" s="20"/>
      <c r="E7" s="20"/>
      <c r="F7" s="20"/>
      <c r="G7" s="20"/>
      <c r="H7" s="20"/>
      <c r="I7" s="20"/>
      <c r="J7" s="20"/>
      <c r="K7" s="20"/>
      <c r="L7" s="20"/>
      <c r="M7" s="20"/>
    </row>
    <row r="8" spans="1:14" s="18" customFormat="1" ht="124.2" x14ac:dyDescent="0.3">
      <c r="A8" s="16"/>
      <c r="B8" s="17" t="s">
        <v>4</v>
      </c>
      <c r="C8" s="17" t="s">
        <v>5</v>
      </c>
      <c r="D8" s="17" t="s">
        <v>6</v>
      </c>
      <c r="E8" s="17"/>
      <c r="F8" s="17" t="s">
        <v>7</v>
      </c>
      <c r="G8" s="17"/>
      <c r="H8" s="17" t="s">
        <v>8</v>
      </c>
      <c r="I8" s="17"/>
      <c r="J8" s="17" t="s">
        <v>9</v>
      </c>
      <c r="K8" s="17"/>
      <c r="L8" s="30" t="s">
        <v>10</v>
      </c>
      <c r="M8" s="56"/>
      <c r="N8" s="33"/>
    </row>
    <row r="9" spans="1:14" x14ac:dyDescent="0.3">
      <c r="A9" s="10"/>
      <c r="B9" s="12" t="s">
        <v>17</v>
      </c>
      <c r="C9" s="25">
        <v>43073</v>
      </c>
      <c r="D9" s="21" t="s">
        <v>14</v>
      </c>
      <c r="E9" s="21">
        <v>2</v>
      </c>
      <c r="F9" s="21" t="s">
        <v>14</v>
      </c>
      <c r="G9" s="21">
        <v>2</v>
      </c>
      <c r="H9" s="21" t="s">
        <v>14</v>
      </c>
      <c r="I9" s="21">
        <v>2</v>
      </c>
      <c r="J9" s="21" t="s">
        <v>14</v>
      </c>
      <c r="K9" s="21">
        <v>2</v>
      </c>
      <c r="L9" s="31" t="s">
        <v>14</v>
      </c>
      <c r="M9" s="38">
        <v>2</v>
      </c>
      <c r="N9" s="9"/>
    </row>
    <row r="10" spans="1:14" x14ac:dyDescent="0.3">
      <c r="A10" s="10"/>
      <c r="B10" s="12" t="s">
        <v>17</v>
      </c>
      <c r="C10" s="25">
        <v>43073</v>
      </c>
      <c r="D10" s="21" t="s">
        <v>14</v>
      </c>
      <c r="E10" s="21">
        <v>2</v>
      </c>
      <c r="F10" s="21" t="s">
        <v>14</v>
      </c>
      <c r="G10" s="21">
        <v>2</v>
      </c>
      <c r="H10" s="21" t="s">
        <v>14</v>
      </c>
      <c r="I10" s="21">
        <v>2</v>
      </c>
      <c r="J10" s="21" t="s">
        <v>14</v>
      </c>
      <c r="K10" s="21">
        <v>2</v>
      </c>
      <c r="L10" s="31" t="s">
        <v>14</v>
      </c>
      <c r="M10" s="38">
        <v>2</v>
      </c>
      <c r="N10" s="9"/>
    </row>
    <row r="11" spans="1:14" x14ac:dyDescent="0.3">
      <c r="A11" s="10"/>
      <c r="B11" s="12" t="s">
        <v>17</v>
      </c>
      <c r="C11" s="25">
        <v>43073</v>
      </c>
      <c r="D11" s="21" t="s">
        <v>14</v>
      </c>
      <c r="E11" s="21">
        <v>2</v>
      </c>
      <c r="F11" s="21" t="s">
        <v>14</v>
      </c>
      <c r="G11" s="21">
        <v>2</v>
      </c>
      <c r="H11" s="21" t="s">
        <v>14</v>
      </c>
      <c r="I11" s="21">
        <v>2</v>
      </c>
      <c r="J11" s="21" t="s">
        <v>14</v>
      </c>
      <c r="K11" s="21">
        <v>2</v>
      </c>
      <c r="L11" s="31" t="s">
        <v>14</v>
      </c>
      <c r="M11" s="38">
        <v>2</v>
      </c>
      <c r="N11" s="9"/>
    </row>
    <row r="12" spans="1:14" x14ac:dyDescent="0.3">
      <c r="A12" s="10"/>
      <c r="B12" s="12" t="s">
        <v>17</v>
      </c>
      <c r="C12" s="25">
        <v>43073</v>
      </c>
      <c r="D12" s="21" t="s">
        <v>14</v>
      </c>
      <c r="E12" s="21">
        <v>2</v>
      </c>
      <c r="F12" s="21" t="s">
        <v>14</v>
      </c>
      <c r="G12" s="21">
        <v>2</v>
      </c>
      <c r="H12" s="21" t="s">
        <v>14</v>
      </c>
      <c r="I12" s="21">
        <v>2</v>
      </c>
      <c r="J12" s="21" t="s">
        <v>14</v>
      </c>
      <c r="K12" s="21">
        <v>2</v>
      </c>
      <c r="L12" s="31" t="s">
        <v>14</v>
      </c>
      <c r="M12" s="38">
        <v>2</v>
      </c>
      <c r="N12" s="9"/>
    </row>
    <row r="13" spans="1:14" x14ac:dyDescent="0.3">
      <c r="A13" s="10"/>
      <c r="B13" s="12" t="s">
        <v>17</v>
      </c>
      <c r="C13" s="25">
        <v>43073</v>
      </c>
      <c r="D13" s="21" t="s">
        <v>14</v>
      </c>
      <c r="E13" s="21">
        <v>2</v>
      </c>
      <c r="F13" s="21" t="s">
        <v>14</v>
      </c>
      <c r="G13" s="21">
        <v>2</v>
      </c>
      <c r="H13" s="21" t="s">
        <v>14</v>
      </c>
      <c r="I13" s="21">
        <v>2</v>
      </c>
      <c r="J13" s="21" t="s">
        <v>14</v>
      </c>
      <c r="K13" s="21">
        <v>2</v>
      </c>
      <c r="L13" s="31" t="s">
        <v>14</v>
      </c>
      <c r="M13" s="38">
        <v>2</v>
      </c>
      <c r="N13" s="9"/>
    </row>
    <row r="14" spans="1:14" x14ac:dyDescent="0.3">
      <c r="A14" s="10"/>
      <c r="B14" s="12" t="s">
        <v>17</v>
      </c>
      <c r="C14" s="25">
        <v>43073</v>
      </c>
      <c r="D14" s="21" t="s">
        <v>15</v>
      </c>
      <c r="E14" s="21">
        <v>1</v>
      </c>
      <c r="F14" s="21" t="s">
        <v>14</v>
      </c>
      <c r="G14" s="21">
        <v>2</v>
      </c>
      <c r="H14" s="21" t="s">
        <v>14</v>
      </c>
      <c r="I14" s="21">
        <v>2</v>
      </c>
      <c r="J14" s="21" t="s">
        <v>14</v>
      </c>
      <c r="K14" s="21">
        <v>2</v>
      </c>
      <c r="L14" s="31" t="s">
        <v>14</v>
      </c>
      <c r="M14" s="38">
        <v>2</v>
      </c>
      <c r="N14" s="9"/>
    </row>
    <row r="15" spans="1:14" x14ac:dyDescent="0.3">
      <c r="A15" s="10"/>
      <c r="B15" s="12" t="s">
        <v>17</v>
      </c>
      <c r="C15" s="25">
        <v>43073</v>
      </c>
      <c r="D15" s="21" t="s">
        <v>14</v>
      </c>
      <c r="E15" s="21">
        <v>2</v>
      </c>
      <c r="F15" s="21" t="s">
        <v>14</v>
      </c>
      <c r="G15" s="21">
        <v>2</v>
      </c>
      <c r="H15" s="21" t="s">
        <v>14</v>
      </c>
      <c r="I15" s="21">
        <v>2</v>
      </c>
      <c r="J15" s="21" t="s">
        <v>14</v>
      </c>
      <c r="K15" s="21">
        <v>2</v>
      </c>
      <c r="L15" s="31" t="s">
        <v>16</v>
      </c>
      <c r="M15" s="38">
        <v>0</v>
      </c>
      <c r="N15" s="9"/>
    </row>
    <row r="16" spans="1:14" x14ac:dyDescent="0.3">
      <c r="A16" s="10"/>
      <c r="B16" s="12" t="s">
        <v>17</v>
      </c>
      <c r="C16" s="25">
        <v>43073</v>
      </c>
      <c r="D16" s="21" t="s">
        <v>14</v>
      </c>
      <c r="E16" s="21">
        <v>2</v>
      </c>
      <c r="F16" s="21" t="s">
        <v>15</v>
      </c>
      <c r="G16" s="21">
        <v>1</v>
      </c>
      <c r="H16" s="21" t="s">
        <v>14</v>
      </c>
      <c r="I16" s="21">
        <v>2</v>
      </c>
      <c r="J16" s="21" t="s">
        <v>14</v>
      </c>
      <c r="K16" s="21">
        <v>2</v>
      </c>
      <c r="L16" s="31" t="s">
        <v>15</v>
      </c>
      <c r="M16" s="38">
        <v>1</v>
      </c>
      <c r="N16" s="9"/>
    </row>
    <row r="17" spans="1:14" x14ac:dyDescent="0.3">
      <c r="A17" s="10"/>
      <c r="B17" s="12" t="s">
        <v>17</v>
      </c>
      <c r="C17" s="25">
        <v>43073</v>
      </c>
      <c r="D17" s="21" t="s">
        <v>14</v>
      </c>
      <c r="E17" s="21">
        <v>2</v>
      </c>
      <c r="F17" s="21" t="s">
        <v>14</v>
      </c>
      <c r="G17" s="21">
        <v>2</v>
      </c>
      <c r="H17" s="21" t="s">
        <v>14</v>
      </c>
      <c r="I17" s="21">
        <v>2</v>
      </c>
      <c r="J17" s="21" t="s">
        <v>14</v>
      </c>
      <c r="K17" s="21">
        <v>2</v>
      </c>
      <c r="L17" s="31" t="s">
        <v>14</v>
      </c>
      <c r="M17" s="38">
        <v>2</v>
      </c>
      <c r="N17" s="9"/>
    </row>
    <row r="18" spans="1:14" x14ac:dyDescent="0.3">
      <c r="A18" s="10"/>
      <c r="B18" s="12" t="s">
        <v>17</v>
      </c>
      <c r="C18" s="25">
        <v>43073</v>
      </c>
      <c r="D18" s="21" t="s">
        <v>14</v>
      </c>
      <c r="E18" s="21">
        <v>2</v>
      </c>
      <c r="F18" s="21" t="s">
        <v>14</v>
      </c>
      <c r="G18" s="21">
        <v>2</v>
      </c>
      <c r="H18" s="21" t="s">
        <v>14</v>
      </c>
      <c r="I18" s="21">
        <v>2</v>
      </c>
      <c r="J18" s="21" t="s">
        <v>14</v>
      </c>
      <c r="K18" s="21">
        <v>2</v>
      </c>
      <c r="L18" s="31" t="s">
        <v>14</v>
      </c>
      <c r="M18" s="38">
        <v>2</v>
      </c>
      <c r="N18" s="9"/>
    </row>
    <row r="19" spans="1:14" x14ac:dyDescent="0.3">
      <c r="A19" s="10"/>
      <c r="B19" s="12" t="s">
        <v>17</v>
      </c>
      <c r="C19" s="25">
        <v>43073</v>
      </c>
      <c r="D19" s="21" t="s">
        <v>14</v>
      </c>
      <c r="E19" s="21">
        <v>2</v>
      </c>
      <c r="F19" s="21" t="s">
        <v>14</v>
      </c>
      <c r="G19" s="21">
        <v>2</v>
      </c>
      <c r="H19" s="21" t="s">
        <v>14</v>
      </c>
      <c r="I19" s="21">
        <v>2</v>
      </c>
      <c r="J19" s="21" t="s">
        <v>14</v>
      </c>
      <c r="K19" s="21">
        <v>2</v>
      </c>
      <c r="L19" s="31" t="s">
        <v>14</v>
      </c>
      <c r="M19" s="38">
        <v>2</v>
      </c>
      <c r="N19" s="9"/>
    </row>
    <row r="20" spans="1:14" x14ac:dyDescent="0.3">
      <c r="A20" s="10"/>
      <c r="B20" s="12" t="s">
        <v>17</v>
      </c>
      <c r="C20" s="25">
        <v>43073</v>
      </c>
      <c r="D20" s="21" t="s">
        <v>14</v>
      </c>
      <c r="E20" s="21">
        <v>2</v>
      </c>
      <c r="F20" s="21" t="s">
        <v>14</v>
      </c>
      <c r="G20" s="21">
        <v>2</v>
      </c>
      <c r="H20" s="21" t="s">
        <v>14</v>
      </c>
      <c r="I20" s="21">
        <v>2</v>
      </c>
      <c r="J20" s="21" t="s">
        <v>14</v>
      </c>
      <c r="K20" s="21">
        <v>2</v>
      </c>
      <c r="L20" s="31" t="s">
        <v>15</v>
      </c>
      <c r="M20" s="38">
        <v>1</v>
      </c>
      <c r="N20" s="9"/>
    </row>
    <row r="21" spans="1:14" x14ac:dyDescent="0.3">
      <c r="A21" s="10"/>
      <c r="B21" s="12" t="s">
        <v>17</v>
      </c>
      <c r="C21" s="25">
        <v>43073</v>
      </c>
      <c r="D21" s="21" t="s">
        <v>14</v>
      </c>
      <c r="E21" s="21">
        <v>2</v>
      </c>
      <c r="F21" s="21" t="s">
        <v>14</v>
      </c>
      <c r="G21" s="21">
        <v>2</v>
      </c>
      <c r="H21" s="21" t="s">
        <v>14</v>
      </c>
      <c r="I21" s="21">
        <v>2</v>
      </c>
      <c r="J21" s="21" t="s">
        <v>14</v>
      </c>
      <c r="K21" s="21">
        <v>2</v>
      </c>
      <c r="L21" s="31" t="s">
        <v>14</v>
      </c>
      <c r="M21" s="38">
        <v>2</v>
      </c>
      <c r="N21" s="9"/>
    </row>
    <row r="22" spans="1:14" x14ac:dyDescent="0.3">
      <c r="A22" s="10"/>
      <c r="B22" s="12" t="s">
        <v>17</v>
      </c>
      <c r="C22" s="25">
        <v>43073</v>
      </c>
      <c r="D22" s="21" t="s">
        <v>15</v>
      </c>
      <c r="E22" s="21">
        <v>1</v>
      </c>
      <c r="F22" s="21" t="s">
        <v>14</v>
      </c>
      <c r="G22" s="21">
        <v>2</v>
      </c>
      <c r="H22" s="21" t="s">
        <v>14</v>
      </c>
      <c r="I22" s="21">
        <v>2</v>
      </c>
      <c r="J22" s="21" t="s">
        <v>14</v>
      </c>
      <c r="K22" s="21">
        <v>2</v>
      </c>
      <c r="L22" s="31" t="s">
        <v>14</v>
      </c>
      <c r="M22" s="38">
        <v>2</v>
      </c>
      <c r="N22" s="9"/>
    </row>
    <row r="23" spans="1:14" x14ac:dyDescent="0.3">
      <c r="A23" s="10"/>
      <c r="B23" s="12" t="s">
        <v>17</v>
      </c>
      <c r="C23" s="25">
        <v>43073</v>
      </c>
      <c r="D23" s="21" t="s">
        <v>14</v>
      </c>
      <c r="E23" s="21">
        <v>2</v>
      </c>
      <c r="F23" s="21" t="s">
        <v>14</v>
      </c>
      <c r="G23" s="21">
        <v>2</v>
      </c>
      <c r="H23" s="21" t="s">
        <v>14</v>
      </c>
      <c r="I23" s="21">
        <v>2</v>
      </c>
      <c r="J23" s="21" t="s">
        <v>14</v>
      </c>
      <c r="K23" s="21">
        <v>2</v>
      </c>
      <c r="L23" s="31" t="s">
        <v>15</v>
      </c>
      <c r="M23" s="38">
        <v>1</v>
      </c>
      <c r="N23" s="9"/>
    </row>
    <row r="24" spans="1:14" x14ac:dyDescent="0.3">
      <c r="A24" s="10"/>
      <c r="B24" s="12" t="s">
        <v>17</v>
      </c>
      <c r="C24" s="25">
        <v>43073</v>
      </c>
      <c r="D24" s="21" t="s">
        <v>14</v>
      </c>
      <c r="E24" s="21">
        <v>2</v>
      </c>
      <c r="F24" s="21" t="s">
        <v>14</v>
      </c>
      <c r="G24" s="21">
        <v>2</v>
      </c>
      <c r="H24" s="21" t="s">
        <v>14</v>
      </c>
      <c r="I24" s="21">
        <v>2</v>
      </c>
      <c r="J24" s="21" t="s">
        <v>14</v>
      </c>
      <c r="K24" s="21">
        <v>2</v>
      </c>
      <c r="L24" s="31" t="s">
        <v>14</v>
      </c>
      <c r="M24" s="38">
        <v>2</v>
      </c>
      <c r="N24" s="9"/>
    </row>
    <row r="25" spans="1:14" x14ac:dyDescent="0.3">
      <c r="A25" s="10"/>
      <c r="B25" s="12" t="s">
        <v>17</v>
      </c>
      <c r="C25" s="25">
        <v>43073</v>
      </c>
      <c r="D25" s="21" t="s">
        <v>15</v>
      </c>
      <c r="E25" s="21">
        <v>1</v>
      </c>
      <c r="F25" s="21" t="s">
        <v>14</v>
      </c>
      <c r="G25" s="21">
        <v>2</v>
      </c>
      <c r="H25" s="21" t="s">
        <v>14</v>
      </c>
      <c r="I25" s="21">
        <v>2</v>
      </c>
      <c r="J25" s="21" t="s">
        <v>14</v>
      </c>
      <c r="K25" s="21">
        <v>2</v>
      </c>
      <c r="L25" s="31" t="s">
        <v>14</v>
      </c>
      <c r="M25" s="38">
        <v>2</v>
      </c>
      <c r="N25" s="9"/>
    </row>
    <row r="26" spans="1:14" x14ac:dyDescent="0.3">
      <c r="A26" s="10"/>
      <c r="B26" s="12" t="s">
        <v>17</v>
      </c>
      <c r="C26" s="25">
        <v>43073</v>
      </c>
      <c r="D26" s="21" t="s">
        <v>14</v>
      </c>
      <c r="E26" s="21">
        <v>2</v>
      </c>
      <c r="F26" s="21" t="s">
        <v>14</v>
      </c>
      <c r="G26" s="21">
        <v>2</v>
      </c>
      <c r="H26" s="21" t="s">
        <v>14</v>
      </c>
      <c r="I26" s="21">
        <v>2</v>
      </c>
      <c r="J26" s="21" t="s">
        <v>14</v>
      </c>
      <c r="K26" s="21">
        <v>2</v>
      </c>
      <c r="L26" s="31" t="s">
        <v>14</v>
      </c>
      <c r="M26" s="38">
        <v>2</v>
      </c>
      <c r="N26" s="9"/>
    </row>
    <row r="27" spans="1:14" x14ac:dyDescent="0.3">
      <c r="A27" s="10"/>
      <c r="B27" s="12" t="s">
        <v>17</v>
      </c>
      <c r="C27" s="25">
        <v>43073</v>
      </c>
      <c r="D27" s="21" t="s">
        <v>14</v>
      </c>
      <c r="E27" s="21">
        <v>2</v>
      </c>
      <c r="F27" s="21" t="s">
        <v>14</v>
      </c>
      <c r="G27" s="21">
        <v>2</v>
      </c>
      <c r="H27" s="21" t="s">
        <v>14</v>
      </c>
      <c r="I27" s="21">
        <v>2</v>
      </c>
      <c r="J27" s="21" t="s">
        <v>14</v>
      </c>
      <c r="K27" s="21">
        <v>2</v>
      </c>
      <c r="L27" s="31" t="s">
        <v>14</v>
      </c>
      <c r="M27" s="38">
        <v>2</v>
      </c>
      <c r="N27" s="9"/>
    </row>
    <row r="28" spans="1:14" x14ac:dyDescent="0.3">
      <c r="A28" s="10"/>
      <c r="B28" s="12" t="s">
        <v>17</v>
      </c>
      <c r="C28" s="25">
        <v>43073</v>
      </c>
      <c r="D28" s="21" t="s">
        <v>14</v>
      </c>
      <c r="E28" s="21">
        <v>2</v>
      </c>
      <c r="F28" s="21" t="s">
        <v>14</v>
      </c>
      <c r="G28" s="21">
        <v>2</v>
      </c>
      <c r="H28" s="21" t="s">
        <v>14</v>
      </c>
      <c r="I28" s="21">
        <v>2</v>
      </c>
      <c r="J28" s="21" t="s">
        <v>14</v>
      </c>
      <c r="K28" s="21">
        <v>2</v>
      </c>
      <c r="L28" s="31" t="s">
        <v>14</v>
      </c>
      <c r="M28" s="38">
        <v>2</v>
      </c>
      <c r="N28" s="9"/>
    </row>
    <row r="29" spans="1:14" x14ac:dyDescent="0.3">
      <c r="A29" s="10"/>
      <c r="B29" s="12" t="s">
        <v>17</v>
      </c>
      <c r="C29" s="25">
        <v>43073</v>
      </c>
      <c r="D29" s="21" t="s">
        <v>15</v>
      </c>
      <c r="E29" s="21">
        <v>1</v>
      </c>
      <c r="F29" s="21" t="s">
        <v>16</v>
      </c>
      <c r="G29" s="21">
        <v>0</v>
      </c>
      <c r="H29" s="21" t="s">
        <v>14</v>
      </c>
      <c r="I29" s="21">
        <v>2</v>
      </c>
      <c r="J29" s="21" t="s">
        <v>14</v>
      </c>
      <c r="K29" s="21">
        <v>2</v>
      </c>
      <c r="L29" s="31" t="s">
        <v>14</v>
      </c>
      <c r="M29" s="38">
        <v>2</v>
      </c>
      <c r="N29" s="9"/>
    </row>
    <row r="30" spans="1:14" x14ac:dyDescent="0.3">
      <c r="A30" s="10"/>
      <c r="B30" s="12" t="s">
        <v>17</v>
      </c>
      <c r="C30" s="25">
        <v>43073</v>
      </c>
      <c r="D30" s="21" t="s">
        <v>16</v>
      </c>
      <c r="E30" s="21">
        <v>0</v>
      </c>
      <c r="F30" s="21" t="s">
        <v>14</v>
      </c>
      <c r="G30" s="21">
        <v>2</v>
      </c>
      <c r="H30" s="21" t="s">
        <v>14</v>
      </c>
      <c r="I30" s="21">
        <v>2</v>
      </c>
      <c r="J30" s="21" t="s">
        <v>14</v>
      </c>
      <c r="K30" s="21">
        <v>2</v>
      </c>
      <c r="L30" s="31" t="s">
        <v>16</v>
      </c>
      <c r="M30" s="38">
        <v>0</v>
      </c>
      <c r="N30" s="9"/>
    </row>
    <row r="31" spans="1:14" x14ac:dyDescent="0.3">
      <c r="A31" s="10"/>
      <c r="B31" s="12" t="s">
        <v>17</v>
      </c>
      <c r="C31" s="25">
        <v>43073</v>
      </c>
      <c r="D31" s="21" t="s">
        <v>14</v>
      </c>
      <c r="E31" s="21">
        <v>2</v>
      </c>
      <c r="F31" s="21" t="s">
        <v>14</v>
      </c>
      <c r="G31" s="21">
        <v>2</v>
      </c>
      <c r="H31" s="21" t="s">
        <v>14</v>
      </c>
      <c r="I31" s="21">
        <v>2</v>
      </c>
      <c r="J31" s="21" t="s">
        <v>14</v>
      </c>
      <c r="K31" s="21">
        <v>2</v>
      </c>
      <c r="L31" s="31" t="s">
        <v>14</v>
      </c>
      <c r="M31" s="38">
        <v>2</v>
      </c>
      <c r="N31" s="9"/>
    </row>
    <row r="32" spans="1:14" x14ac:dyDescent="0.3">
      <c r="A32" s="10"/>
      <c r="B32" s="12" t="s">
        <v>17</v>
      </c>
      <c r="C32" s="25">
        <v>43073</v>
      </c>
      <c r="D32" s="21" t="s">
        <v>15</v>
      </c>
      <c r="E32" s="21">
        <v>1</v>
      </c>
      <c r="F32" s="21" t="s">
        <v>14</v>
      </c>
      <c r="G32" s="21">
        <v>2</v>
      </c>
      <c r="H32" s="21" t="s">
        <v>14</v>
      </c>
      <c r="I32" s="21">
        <v>2</v>
      </c>
      <c r="J32" s="21" t="s">
        <v>14</v>
      </c>
      <c r="K32" s="21">
        <v>2</v>
      </c>
      <c r="L32" s="31" t="s">
        <v>14</v>
      </c>
      <c r="M32" s="38">
        <v>2</v>
      </c>
      <c r="N32" s="9"/>
    </row>
    <row r="33" spans="1:14" x14ac:dyDescent="0.3">
      <c r="A33" s="10"/>
      <c r="B33" s="12" t="s">
        <v>17</v>
      </c>
      <c r="C33" s="25">
        <v>43073</v>
      </c>
      <c r="D33" s="21" t="s">
        <v>14</v>
      </c>
      <c r="E33" s="21">
        <v>2</v>
      </c>
      <c r="F33" s="21" t="s">
        <v>14</v>
      </c>
      <c r="G33" s="21">
        <v>2</v>
      </c>
      <c r="H33" s="21" t="s">
        <v>14</v>
      </c>
      <c r="I33" s="21">
        <v>2</v>
      </c>
      <c r="J33" s="21" t="s">
        <v>14</v>
      </c>
      <c r="K33" s="21">
        <v>2</v>
      </c>
      <c r="L33" s="31" t="s">
        <v>16</v>
      </c>
      <c r="M33" s="38">
        <v>0</v>
      </c>
      <c r="N33" s="9"/>
    </row>
    <row r="34" spans="1:14" x14ac:dyDescent="0.3">
      <c r="A34" s="10"/>
      <c r="B34" s="12" t="s">
        <v>17</v>
      </c>
      <c r="C34" s="25">
        <v>43073</v>
      </c>
      <c r="D34" s="21" t="s">
        <v>14</v>
      </c>
      <c r="E34" s="21">
        <v>2</v>
      </c>
      <c r="F34" s="21" t="s">
        <v>14</v>
      </c>
      <c r="G34" s="21">
        <v>2</v>
      </c>
      <c r="H34" s="21" t="s">
        <v>14</v>
      </c>
      <c r="I34" s="21">
        <v>2</v>
      </c>
      <c r="J34" s="21" t="s">
        <v>14</v>
      </c>
      <c r="K34" s="21">
        <v>2</v>
      </c>
      <c r="L34" s="31" t="s">
        <v>14</v>
      </c>
      <c r="M34" s="38">
        <v>2</v>
      </c>
      <c r="N34" s="9"/>
    </row>
    <row r="35" spans="1:14" x14ac:dyDescent="0.3">
      <c r="A35" s="10"/>
      <c r="B35" s="12" t="s">
        <v>17</v>
      </c>
      <c r="C35" s="25">
        <v>43073</v>
      </c>
      <c r="D35" s="21" t="s">
        <v>14</v>
      </c>
      <c r="E35" s="21">
        <v>2</v>
      </c>
      <c r="F35" s="21" t="s">
        <v>14</v>
      </c>
      <c r="G35" s="21">
        <v>2</v>
      </c>
      <c r="H35" s="21" t="s">
        <v>14</v>
      </c>
      <c r="I35" s="21">
        <v>2</v>
      </c>
      <c r="J35" s="21" t="s">
        <v>14</v>
      </c>
      <c r="K35" s="21">
        <v>2</v>
      </c>
      <c r="L35" s="31" t="s">
        <v>14</v>
      </c>
      <c r="M35" s="38">
        <v>2</v>
      </c>
      <c r="N35" s="9"/>
    </row>
    <row r="36" spans="1:14" x14ac:dyDescent="0.3">
      <c r="A36" s="10"/>
      <c r="B36" s="12" t="s">
        <v>17</v>
      </c>
      <c r="C36" s="25">
        <v>43073</v>
      </c>
      <c r="D36" s="21" t="s">
        <v>14</v>
      </c>
      <c r="E36" s="21">
        <v>2</v>
      </c>
      <c r="F36" s="21" t="s">
        <v>14</v>
      </c>
      <c r="G36" s="21">
        <v>2</v>
      </c>
      <c r="H36" s="21" t="s">
        <v>14</v>
      </c>
      <c r="I36" s="21">
        <v>2</v>
      </c>
      <c r="J36" s="21" t="s">
        <v>14</v>
      </c>
      <c r="K36" s="21">
        <v>2</v>
      </c>
      <c r="L36" s="31" t="s">
        <v>14</v>
      </c>
      <c r="M36" s="38">
        <v>2</v>
      </c>
      <c r="N36" s="9"/>
    </row>
    <row r="37" spans="1:14" x14ac:dyDescent="0.3">
      <c r="A37" s="10"/>
      <c r="B37" s="12" t="s">
        <v>17</v>
      </c>
      <c r="C37" s="25">
        <v>43073</v>
      </c>
      <c r="D37" s="21" t="s">
        <v>14</v>
      </c>
      <c r="E37" s="21">
        <v>2</v>
      </c>
      <c r="F37" s="21" t="s">
        <v>15</v>
      </c>
      <c r="G37" s="21">
        <v>1</v>
      </c>
      <c r="H37" s="21" t="s">
        <v>14</v>
      </c>
      <c r="I37" s="21">
        <v>2</v>
      </c>
      <c r="J37" s="21" t="s">
        <v>14</v>
      </c>
      <c r="K37" s="21">
        <v>2</v>
      </c>
      <c r="L37" s="31" t="s">
        <v>14</v>
      </c>
      <c r="M37" s="38">
        <v>2</v>
      </c>
      <c r="N37" s="9"/>
    </row>
    <row r="38" spans="1:14" x14ac:dyDescent="0.3">
      <c r="A38" s="10"/>
      <c r="B38" s="12" t="s">
        <v>17</v>
      </c>
      <c r="C38" s="25">
        <v>43073</v>
      </c>
      <c r="D38" s="21" t="s">
        <v>14</v>
      </c>
      <c r="E38" s="21">
        <v>2</v>
      </c>
      <c r="F38" s="21" t="s">
        <v>14</v>
      </c>
      <c r="G38" s="21">
        <v>2</v>
      </c>
      <c r="H38" s="21" t="s">
        <v>14</v>
      </c>
      <c r="I38" s="21">
        <v>2</v>
      </c>
      <c r="J38" s="21" t="s">
        <v>14</v>
      </c>
      <c r="K38" s="21">
        <v>2</v>
      </c>
      <c r="L38" s="31" t="s">
        <v>14</v>
      </c>
      <c r="M38" s="38">
        <v>2</v>
      </c>
      <c r="N38" s="9"/>
    </row>
    <row r="39" spans="1:14" x14ac:dyDescent="0.3">
      <c r="A39" s="10"/>
      <c r="B39" s="12" t="s">
        <v>17</v>
      </c>
      <c r="C39" s="25">
        <v>43073</v>
      </c>
      <c r="D39" s="21" t="s">
        <v>14</v>
      </c>
      <c r="E39" s="21">
        <v>2</v>
      </c>
      <c r="F39" s="21" t="s">
        <v>14</v>
      </c>
      <c r="G39" s="21">
        <v>2</v>
      </c>
      <c r="H39" s="21" t="s">
        <v>14</v>
      </c>
      <c r="I39" s="21">
        <v>2</v>
      </c>
      <c r="J39" s="21" t="s">
        <v>14</v>
      </c>
      <c r="K39" s="21">
        <v>2</v>
      </c>
      <c r="L39" s="31" t="s">
        <v>14</v>
      </c>
      <c r="M39" s="38">
        <v>2</v>
      </c>
      <c r="N39" s="9"/>
    </row>
    <row r="40" spans="1:14" x14ac:dyDescent="0.3">
      <c r="A40" s="10"/>
      <c r="B40" s="12" t="s">
        <v>17</v>
      </c>
      <c r="C40" s="25">
        <v>43073</v>
      </c>
      <c r="D40" s="21" t="s">
        <v>14</v>
      </c>
      <c r="E40" s="21">
        <v>2</v>
      </c>
      <c r="F40" s="21" t="s">
        <v>14</v>
      </c>
      <c r="G40" s="21">
        <v>2</v>
      </c>
      <c r="H40" s="21" t="s">
        <v>14</v>
      </c>
      <c r="I40" s="21">
        <v>2</v>
      </c>
      <c r="J40" s="21" t="s">
        <v>14</v>
      </c>
      <c r="K40" s="21">
        <v>2</v>
      </c>
      <c r="L40" s="31" t="s">
        <v>14</v>
      </c>
      <c r="M40" s="38">
        <v>2</v>
      </c>
      <c r="N40" s="9"/>
    </row>
    <row r="41" spans="1:14" x14ac:dyDescent="0.3">
      <c r="A41" s="10"/>
      <c r="B41" s="12" t="s">
        <v>17</v>
      </c>
      <c r="C41" s="25">
        <v>43073</v>
      </c>
      <c r="D41" s="21" t="s">
        <v>14</v>
      </c>
      <c r="E41" s="21">
        <v>2</v>
      </c>
      <c r="F41" s="21" t="s">
        <v>14</v>
      </c>
      <c r="G41" s="21">
        <v>2</v>
      </c>
      <c r="H41" s="21" t="s">
        <v>14</v>
      </c>
      <c r="I41" s="21">
        <v>2</v>
      </c>
      <c r="J41" s="21" t="s">
        <v>14</v>
      </c>
      <c r="K41" s="21">
        <v>2</v>
      </c>
      <c r="L41" s="31" t="s">
        <v>14</v>
      </c>
      <c r="M41" s="38">
        <v>2</v>
      </c>
      <c r="N41" s="9"/>
    </row>
    <row r="42" spans="1:14" x14ac:dyDescent="0.3">
      <c r="A42" s="10"/>
      <c r="B42" s="12" t="s">
        <v>17</v>
      </c>
      <c r="C42" s="25">
        <v>43073</v>
      </c>
      <c r="D42" s="21" t="s">
        <v>14</v>
      </c>
      <c r="E42" s="21">
        <v>2</v>
      </c>
      <c r="F42" s="21" t="s">
        <v>14</v>
      </c>
      <c r="G42" s="21">
        <v>2</v>
      </c>
      <c r="H42" s="21" t="s">
        <v>14</v>
      </c>
      <c r="I42" s="21">
        <v>2</v>
      </c>
      <c r="J42" s="21" t="s">
        <v>14</v>
      </c>
      <c r="K42" s="21">
        <v>2</v>
      </c>
      <c r="L42" s="31" t="s">
        <v>14</v>
      </c>
      <c r="M42" s="38">
        <v>2</v>
      </c>
      <c r="N42" s="9"/>
    </row>
    <row r="43" spans="1:14" x14ac:dyDescent="0.3">
      <c r="A43" s="10"/>
      <c r="B43" s="12" t="s">
        <v>17</v>
      </c>
      <c r="C43" s="25">
        <v>43108</v>
      </c>
      <c r="D43" s="21" t="s">
        <v>14</v>
      </c>
      <c r="E43" s="21">
        <v>2</v>
      </c>
      <c r="F43" s="21" t="s">
        <v>14</v>
      </c>
      <c r="G43" s="21">
        <v>2</v>
      </c>
      <c r="H43" s="21" t="s">
        <v>14</v>
      </c>
      <c r="I43" s="21">
        <v>2</v>
      </c>
      <c r="J43" s="21" t="s">
        <v>14</v>
      </c>
      <c r="K43" s="21">
        <v>2</v>
      </c>
      <c r="L43" s="31" t="s">
        <v>14</v>
      </c>
      <c r="M43" s="38">
        <v>2</v>
      </c>
      <c r="N43" s="9"/>
    </row>
    <row r="44" spans="1:14" x14ac:dyDescent="0.3">
      <c r="A44" s="10"/>
      <c r="B44" s="12" t="s">
        <v>17</v>
      </c>
      <c r="C44" s="25">
        <v>43108</v>
      </c>
      <c r="D44" s="21" t="s">
        <v>15</v>
      </c>
      <c r="E44" s="21">
        <v>1</v>
      </c>
      <c r="F44" s="21" t="s">
        <v>14</v>
      </c>
      <c r="G44" s="21">
        <v>2</v>
      </c>
      <c r="H44" s="21" t="s">
        <v>14</v>
      </c>
      <c r="I44" s="21">
        <v>2</v>
      </c>
      <c r="J44" s="21" t="s">
        <v>15</v>
      </c>
      <c r="K44" s="21">
        <v>1</v>
      </c>
      <c r="L44" s="31" t="s">
        <v>14</v>
      </c>
      <c r="M44" s="38">
        <v>2</v>
      </c>
      <c r="N44" s="9"/>
    </row>
    <row r="45" spans="1:14" x14ac:dyDescent="0.3">
      <c r="A45" s="10"/>
      <c r="B45" s="12" t="s">
        <v>17</v>
      </c>
      <c r="C45" s="25">
        <v>43108</v>
      </c>
      <c r="D45" s="21" t="s">
        <v>15</v>
      </c>
      <c r="E45" s="21">
        <v>1</v>
      </c>
      <c r="F45" s="21" t="s">
        <v>14</v>
      </c>
      <c r="G45" s="21">
        <v>2</v>
      </c>
      <c r="H45" s="21" t="s">
        <v>14</v>
      </c>
      <c r="I45" s="21">
        <v>2</v>
      </c>
      <c r="J45" s="21" t="s">
        <v>14</v>
      </c>
      <c r="K45" s="21">
        <v>2</v>
      </c>
      <c r="L45" s="31" t="s">
        <v>14</v>
      </c>
      <c r="M45" s="38">
        <v>2</v>
      </c>
      <c r="N45" s="9"/>
    </row>
    <row r="46" spans="1:14" x14ac:dyDescent="0.3">
      <c r="A46" s="10"/>
      <c r="B46" s="12" t="s">
        <v>17</v>
      </c>
      <c r="C46" s="25">
        <v>43108</v>
      </c>
      <c r="D46" s="21" t="s">
        <v>15</v>
      </c>
      <c r="E46" s="21">
        <v>1</v>
      </c>
      <c r="F46" s="21" t="s">
        <v>14</v>
      </c>
      <c r="G46" s="21">
        <v>2</v>
      </c>
      <c r="H46" s="21" t="s">
        <v>14</v>
      </c>
      <c r="I46" s="21">
        <v>2</v>
      </c>
      <c r="J46" s="21" t="s">
        <v>14</v>
      </c>
      <c r="K46" s="21">
        <v>2</v>
      </c>
      <c r="L46" s="31" t="s">
        <v>14</v>
      </c>
      <c r="M46" s="38">
        <v>2</v>
      </c>
      <c r="N46" s="9"/>
    </row>
    <row r="47" spans="1:14" x14ac:dyDescent="0.3">
      <c r="A47" s="10"/>
      <c r="B47" s="12" t="s">
        <v>17</v>
      </c>
      <c r="C47" s="25">
        <v>43108</v>
      </c>
      <c r="D47" s="21" t="s">
        <v>15</v>
      </c>
      <c r="E47" s="21">
        <v>1</v>
      </c>
      <c r="F47" s="21" t="s">
        <v>14</v>
      </c>
      <c r="G47" s="21">
        <v>2</v>
      </c>
      <c r="H47" s="21" t="s">
        <v>14</v>
      </c>
      <c r="I47" s="21">
        <v>2</v>
      </c>
      <c r="J47" s="21" t="s">
        <v>14</v>
      </c>
      <c r="K47" s="21">
        <v>2</v>
      </c>
      <c r="L47" s="31" t="s">
        <v>14</v>
      </c>
      <c r="M47" s="38">
        <v>2</v>
      </c>
      <c r="N47" s="9"/>
    </row>
    <row r="48" spans="1:14" x14ac:dyDescent="0.3">
      <c r="A48" s="10"/>
      <c r="B48" s="12" t="s">
        <v>17</v>
      </c>
      <c r="C48" s="25">
        <v>43108</v>
      </c>
      <c r="D48" s="21" t="s">
        <v>15</v>
      </c>
      <c r="E48" s="21">
        <v>1</v>
      </c>
      <c r="F48" s="21" t="s">
        <v>15</v>
      </c>
      <c r="G48" s="21">
        <v>1</v>
      </c>
      <c r="H48" s="21" t="s">
        <v>14</v>
      </c>
      <c r="I48" s="21">
        <v>2</v>
      </c>
      <c r="J48" s="21" t="s">
        <v>15</v>
      </c>
      <c r="K48" s="21">
        <v>1</v>
      </c>
      <c r="L48" s="31" t="s">
        <v>15</v>
      </c>
      <c r="M48" s="38">
        <v>1</v>
      </c>
      <c r="N48" s="9"/>
    </row>
    <row r="49" spans="1:14" x14ac:dyDescent="0.3">
      <c r="A49" s="10"/>
      <c r="B49" s="12" t="s">
        <v>17</v>
      </c>
      <c r="C49" s="25">
        <v>43108</v>
      </c>
      <c r="D49" s="21" t="s">
        <v>15</v>
      </c>
      <c r="E49" s="21">
        <v>1</v>
      </c>
      <c r="F49" s="21" t="s">
        <v>14</v>
      </c>
      <c r="G49" s="21">
        <v>2</v>
      </c>
      <c r="H49" s="21" t="s">
        <v>14</v>
      </c>
      <c r="I49" s="21">
        <v>2</v>
      </c>
      <c r="J49" s="21" t="s">
        <v>14</v>
      </c>
      <c r="K49" s="21">
        <v>2</v>
      </c>
      <c r="L49" s="31" t="s">
        <v>14</v>
      </c>
      <c r="M49" s="38">
        <v>2</v>
      </c>
      <c r="N49" s="9"/>
    </row>
    <row r="50" spans="1:14" x14ac:dyDescent="0.3">
      <c r="A50" s="10"/>
      <c r="B50" s="12" t="s">
        <v>17</v>
      </c>
      <c r="C50" s="25">
        <v>43108</v>
      </c>
      <c r="D50" s="21" t="s">
        <v>15</v>
      </c>
      <c r="E50" s="21">
        <v>1</v>
      </c>
      <c r="F50" s="21" t="s">
        <v>14</v>
      </c>
      <c r="G50" s="21">
        <v>2</v>
      </c>
      <c r="H50" s="21" t="s">
        <v>14</v>
      </c>
      <c r="I50" s="21">
        <v>2</v>
      </c>
      <c r="J50" s="21" t="s">
        <v>15</v>
      </c>
      <c r="K50" s="21">
        <v>1</v>
      </c>
      <c r="L50" s="31" t="s">
        <v>14</v>
      </c>
      <c r="M50" s="38">
        <v>2</v>
      </c>
      <c r="N50" s="9"/>
    </row>
    <row r="51" spans="1:14" x14ac:dyDescent="0.3">
      <c r="A51" s="10"/>
      <c r="B51" s="12" t="s">
        <v>17</v>
      </c>
      <c r="C51" s="25">
        <v>43108</v>
      </c>
      <c r="D51" s="21" t="s">
        <v>16</v>
      </c>
      <c r="E51" s="21">
        <v>0</v>
      </c>
      <c r="F51" s="21" t="s">
        <v>15</v>
      </c>
      <c r="G51" s="21">
        <v>1</v>
      </c>
      <c r="H51" s="21" t="s">
        <v>14</v>
      </c>
      <c r="I51" s="21">
        <v>2</v>
      </c>
      <c r="J51" s="21" t="s">
        <v>15</v>
      </c>
      <c r="K51" s="21">
        <v>1</v>
      </c>
      <c r="L51" s="31" t="s">
        <v>14</v>
      </c>
      <c r="M51" s="38">
        <v>2</v>
      </c>
      <c r="N51" s="9"/>
    </row>
    <row r="52" spans="1:14" x14ac:dyDescent="0.3">
      <c r="A52" s="10"/>
      <c r="B52" s="12" t="s">
        <v>17</v>
      </c>
      <c r="C52" s="25">
        <v>43108</v>
      </c>
      <c r="D52" s="21" t="s">
        <v>15</v>
      </c>
      <c r="E52" s="21">
        <v>1</v>
      </c>
      <c r="F52" s="21" t="s">
        <v>14</v>
      </c>
      <c r="G52" s="21">
        <v>2</v>
      </c>
      <c r="H52" s="21" t="s">
        <v>14</v>
      </c>
      <c r="I52" s="21">
        <v>2</v>
      </c>
      <c r="J52" s="21" t="s">
        <v>15</v>
      </c>
      <c r="K52" s="21">
        <v>1</v>
      </c>
      <c r="L52" s="31" t="s">
        <v>15</v>
      </c>
      <c r="M52" s="38">
        <v>1</v>
      </c>
      <c r="N52" s="9"/>
    </row>
    <row r="53" spans="1:14" x14ac:dyDescent="0.3">
      <c r="A53" s="10"/>
      <c r="B53" s="12" t="s">
        <v>17</v>
      </c>
      <c r="C53" s="25">
        <v>43108</v>
      </c>
      <c r="D53" s="21" t="s">
        <v>15</v>
      </c>
      <c r="E53" s="21">
        <v>1</v>
      </c>
      <c r="F53" s="21" t="s">
        <v>14</v>
      </c>
      <c r="G53" s="21">
        <v>2</v>
      </c>
      <c r="H53" s="21" t="s">
        <v>14</v>
      </c>
      <c r="I53" s="21">
        <v>2</v>
      </c>
      <c r="J53" s="21" t="s">
        <v>15</v>
      </c>
      <c r="K53" s="21">
        <v>1</v>
      </c>
      <c r="L53" s="31" t="s">
        <v>14</v>
      </c>
      <c r="M53" s="38">
        <v>2</v>
      </c>
      <c r="N53" s="9"/>
    </row>
    <row r="54" spans="1:14" x14ac:dyDescent="0.3">
      <c r="A54" s="10"/>
      <c r="B54" s="12" t="s">
        <v>17</v>
      </c>
      <c r="C54" s="25">
        <v>43108</v>
      </c>
      <c r="D54" s="21" t="s">
        <v>15</v>
      </c>
      <c r="E54" s="21">
        <v>1</v>
      </c>
      <c r="F54" s="21" t="s">
        <v>14</v>
      </c>
      <c r="G54" s="21">
        <v>2</v>
      </c>
      <c r="H54" s="21" t="s">
        <v>14</v>
      </c>
      <c r="I54" s="21">
        <v>2</v>
      </c>
      <c r="J54" s="21" t="s">
        <v>14</v>
      </c>
      <c r="K54" s="21">
        <v>2</v>
      </c>
      <c r="L54" s="31" t="s">
        <v>14</v>
      </c>
      <c r="M54" s="38">
        <v>2</v>
      </c>
      <c r="N54" s="9"/>
    </row>
    <row r="55" spans="1:14" x14ac:dyDescent="0.3">
      <c r="A55" s="10"/>
      <c r="B55" s="40" t="s">
        <v>44</v>
      </c>
      <c r="C55" s="25"/>
      <c r="D55" s="64">
        <f>COUNT(E9:E54)</f>
        <v>46</v>
      </c>
      <c r="E55" s="64"/>
      <c r="F55" s="64">
        <f t="shared" ref="F55:L55" si="0">COUNT(G9:G54)</f>
        <v>46</v>
      </c>
      <c r="G55" s="64"/>
      <c r="H55" s="64">
        <f t="shared" si="0"/>
        <v>46</v>
      </c>
      <c r="I55" s="64"/>
      <c r="J55" s="64">
        <f t="shared" si="0"/>
        <v>46</v>
      </c>
      <c r="K55" s="64"/>
      <c r="L55" s="64">
        <f t="shared" si="0"/>
        <v>46</v>
      </c>
      <c r="M55" s="38"/>
      <c r="N55" s="9"/>
    </row>
    <row r="56" spans="1:14" x14ac:dyDescent="0.3">
      <c r="A56" s="10"/>
      <c r="B56" s="41" t="s">
        <v>45</v>
      </c>
      <c r="C56" s="25"/>
      <c r="D56" s="64"/>
      <c r="E56" s="21"/>
      <c r="F56" s="21"/>
      <c r="G56" s="21"/>
      <c r="H56" s="21"/>
      <c r="I56" s="21"/>
      <c r="J56" s="21"/>
      <c r="K56" s="21"/>
      <c r="L56" s="31"/>
      <c r="M56" s="38"/>
      <c r="N56" s="9"/>
    </row>
    <row r="57" spans="1:14" x14ac:dyDescent="0.3">
      <c r="A57" s="10"/>
      <c r="B57" s="40" t="s">
        <v>46</v>
      </c>
      <c r="C57" s="25"/>
      <c r="D57" s="64">
        <f>COUNTIF(E9:E54,"2")</f>
        <v>29</v>
      </c>
      <c r="E57" s="64"/>
      <c r="F57" s="64">
        <f t="shared" ref="F57:L57" si="1">COUNTIF(G9:G54,"2")</f>
        <v>41</v>
      </c>
      <c r="G57" s="64"/>
      <c r="H57" s="64">
        <f t="shared" si="1"/>
        <v>46</v>
      </c>
      <c r="I57" s="64"/>
      <c r="J57" s="64">
        <f t="shared" si="1"/>
        <v>40</v>
      </c>
      <c r="K57" s="64"/>
      <c r="L57" s="64">
        <f t="shared" si="1"/>
        <v>38</v>
      </c>
      <c r="M57" s="38"/>
      <c r="N57" s="9"/>
    </row>
    <row r="58" spans="1:14" x14ac:dyDescent="0.3">
      <c r="A58" s="10"/>
      <c r="B58" s="40" t="s">
        <v>47</v>
      </c>
      <c r="C58" s="25"/>
      <c r="D58" s="64">
        <f>COUNTIF(E9:E54,"1")</f>
        <v>15</v>
      </c>
      <c r="E58" s="64"/>
      <c r="F58" s="64">
        <f t="shared" ref="F58:L58" si="2">COUNTIF(G9:G54,"1")</f>
        <v>4</v>
      </c>
      <c r="G58" s="64"/>
      <c r="H58" s="64">
        <f t="shared" si="2"/>
        <v>0</v>
      </c>
      <c r="I58" s="64"/>
      <c r="J58" s="64">
        <f t="shared" si="2"/>
        <v>6</v>
      </c>
      <c r="K58" s="64"/>
      <c r="L58" s="64">
        <f t="shared" si="2"/>
        <v>5</v>
      </c>
      <c r="M58" s="38"/>
      <c r="N58" s="9"/>
    </row>
    <row r="59" spans="1:14" x14ac:dyDescent="0.3">
      <c r="A59" s="10"/>
      <c r="B59" s="40" t="s">
        <v>48</v>
      </c>
      <c r="C59" s="25"/>
      <c r="D59" s="64">
        <f>COUNTIF(E9:E54,"0")</f>
        <v>2</v>
      </c>
      <c r="E59" s="64"/>
      <c r="F59" s="64">
        <f t="shared" ref="F59:L59" si="3">COUNTIF(G9:G54,"0")</f>
        <v>1</v>
      </c>
      <c r="G59" s="64"/>
      <c r="H59" s="64">
        <f t="shared" si="3"/>
        <v>0</v>
      </c>
      <c r="I59" s="64"/>
      <c r="J59" s="64">
        <f t="shared" si="3"/>
        <v>0</v>
      </c>
      <c r="K59" s="64"/>
      <c r="L59" s="64">
        <f t="shared" si="3"/>
        <v>3</v>
      </c>
      <c r="M59" s="38"/>
      <c r="N59" s="9"/>
    </row>
    <row r="60" spans="1:14" x14ac:dyDescent="0.3">
      <c r="A60" s="10"/>
      <c r="B60" s="40"/>
      <c r="C60" s="25"/>
      <c r="D60" s="64"/>
      <c r="E60" s="21"/>
      <c r="F60" s="21"/>
      <c r="G60" s="21"/>
      <c r="H60" s="21"/>
      <c r="I60" s="21"/>
      <c r="J60" s="21"/>
      <c r="K60" s="21"/>
      <c r="L60" s="31"/>
      <c r="M60" s="38"/>
      <c r="N60" s="9"/>
    </row>
    <row r="61" spans="1:14" x14ac:dyDescent="0.3">
      <c r="A61" s="10"/>
      <c r="B61" s="42" t="s">
        <v>49</v>
      </c>
      <c r="C61" s="25"/>
      <c r="D61" s="65">
        <f>AVERAGE(E9:E54)</f>
        <v>1.5869565217391304</v>
      </c>
      <c r="E61" s="65"/>
      <c r="F61" s="65">
        <f t="shared" ref="F61:L61" si="4">AVERAGE(G9:G54)</f>
        <v>1.8695652173913044</v>
      </c>
      <c r="G61" s="65"/>
      <c r="H61" s="65">
        <f t="shared" si="4"/>
        <v>2</v>
      </c>
      <c r="I61" s="65"/>
      <c r="J61" s="65">
        <f t="shared" si="4"/>
        <v>1.8695652173913044</v>
      </c>
      <c r="K61" s="65"/>
      <c r="L61" s="65">
        <f t="shared" si="4"/>
        <v>1.7608695652173914</v>
      </c>
      <c r="M61" s="38"/>
      <c r="N61" s="9"/>
    </row>
    <row r="62" spans="1:14" x14ac:dyDescent="0.3">
      <c r="A62" s="10"/>
      <c r="B62" s="40" t="s">
        <v>50</v>
      </c>
      <c r="C62" s="25"/>
      <c r="D62" s="64">
        <f>MODE(E9:E54)</f>
        <v>2</v>
      </c>
      <c r="E62" s="64"/>
      <c r="F62" s="64">
        <f t="shared" ref="F62:L62" si="5">MODE(G9:G54)</f>
        <v>2</v>
      </c>
      <c r="G62" s="64"/>
      <c r="H62" s="64">
        <f t="shared" si="5"/>
        <v>2</v>
      </c>
      <c r="I62" s="64"/>
      <c r="J62" s="64">
        <f t="shared" si="5"/>
        <v>2</v>
      </c>
      <c r="K62" s="64"/>
      <c r="L62" s="64">
        <f t="shared" si="5"/>
        <v>2</v>
      </c>
      <c r="M62" s="38"/>
      <c r="N62" s="9"/>
    </row>
    <row r="63" spans="1:14" x14ac:dyDescent="0.3">
      <c r="A63" s="10"/>
      <c r="B63" s="43" t="s">
        <v>51</v>
      </c>
      <c r="C63" s="25"/>
      <c r="D63" s="64">
        <f>MEDIAN(E9:E54)</f>
        <v>2</v>
      </c>
      <c r="E63" s="64"/>
      <c r="F63" s="64">
        <f t="shared" ref="F63:L63" si="6">MEDIAN(G9:G54)</f>
        <v>2</v>
      </c>
      <c r="G63" s="64"/>
      <c r="H63" s="64">
        <f t="shared" si="6"/>
        <v>2</v>
      </c>
      <c r="I63" s="64"/>
      <c r="J63" s="64">
        <f t="shared" si="6"/>
        <v>2</v>
      </c>
      <c r="K63" s="64"/>
      <c r="L63" s="64">
        <f t="shared" si="6"/>
        <v>2</v>
      </c>
      <c r="M63" s="38"/>
      <c r="N63" s="9"/>
    </row>
    <row r="64" spans="1:14" x14ac:dyDescent="0.3">
      <c r="A64" s="10"/>
      <c r="B64" s="42" t="s">
        <v>52</v>
      </c>
      <c r="C64" s="25"/>
      <c r="D64" s="65">
        <f>_xlfn.STDEV.P(E9:E54)</f>
        <v>0.57392951228017763</v>
      </c>
      <c r="E64" s="65"/>
      <c r="F64" s="65">
        <f t="shared" ref="F64:L64" si="7">_xlfn.STDEV.P(G9:G54)</f>
        <v>0.39610580778888255</v>
      </c>
      <c r="G64" s="65"/>
      <c r="H64" s="65">
        <f t="shared" si="7"/>
        <v>0</v>
      </c>
      <c r="I64" s="65"/>
      <c r="J64" s="65">
        <f t="shared" si="7"/>
        <v>0.33678116053977536</v>
      </c>
      <c r="K64" s="65"/>
      <c r="L64" s="65">
        <f t="shared" si="7"/>
        <v>0.5589113100948887</v>
      </c>
      <c r="M64" s="38"/>
      <c r="N64" s="9"/>
    </row>
    <row r="65" spans="1:14" x14ac:dyDescent="0.3">
      <c r="A65" s="10"/>
      <c r="B65" s="44" t="s">
        <v>53</v>
      </c>
      <c r="C65" s="25"/>
      <c r="D65" s="66">
        <f>D57/D55</f>
        <v>0.63043478260869568</v>
      </c>
      <c r="E65" s="66"/>
      <c r="F65" s="66">
        <f t="shared" ref="F65:L65" si="8">F57/F55</f>
        <v>0.89130434782608692</v>
      </c>
      <c r="G65" s="66"/>
      <c r="H65" s="66">
        <f t="shared" si="8"/>
        <v>1</v>
      </c>
      <c r="I65" s="66"/>
      <c r="J65" s="66">
        <f t="shared" si="8"/>
        <v>0.86956521739130432</v>
      </c>
      <c r="K65" s="66"/>
      <c r="L65" s="66">
        <f t="shared" si="8"/>
        <v>0.82608695652173914</v>
      </c>
      <c r="M65" s="38"/>
      <c r="N65" s="9"/>
    </row>
    <row r="66" spans="1:14" ht="15" thickBot="1" x14ac:dyDescent="0.35">
      <c r="A66" s="10"/>
      <c r="B66" s="45"/>
      <c r="C66" s="86"/>
      <c r="D66" s="71"/>
      <c r="E66" s="71"/>
      <c r="F66" s="71"/>
      <c r="G66" s="71"/>
      <c r="H66" s="71"/>
      <c r="I66" s="71"/>
      <c r="J66" s="71"/>
      <c r="K66" s="71"/>
      <c r="L66" s="72"/>
      <c r="M66" s="70"/>
      <c r="N66" s="9"/>
    </row>
    <row r="67" spans="1:14" x14ac:dyDescent="0.3">
      <c r="A67" s="10"/>
      <c r="B67" s="12" t="s">
        <v>21</v>
      </c>
      <c r="C67" s="67">
        <v>43073</v>
      </c>
      <c r="D67" s="60" t="s">
        <v>14</v>
      </c>
      <c r="E67" s="60">
        <v>2</v>
      </c>
      <c r="F67" s="60" t="s">
        <v>15</v>
      </c>
      <c r="G67" s="60">
        <v>1</v>
      </c>
      <c r="H67" s="60" t="s">
        <v>14</v>
      </c>
      <c r="I67" s="60">
        <v>2</v>
      </c>
      <c r="J67" s="60" t="s">
        <v>14</v>
      </c>
      <c r="K67" s="60">
        <v>2</v>
      </c>
      <c r="L67" s="68" t="s">
        <v>14</v>
      </c>
      <c r="M67" s="69">
        <v>2</v>
      </c>
      <c r="N67" s="9"/>
    </row>
    <row r="68" spans="1:14" x14ac:dyDescent="0.3">
      <c r="A68" s="10"/>
      <c r="B68" s="12" t="s">
        <v>21</v>
      </c>
      <c r="C68" s="25">
        <v>43073</v>
      </c>
      <c r="D68" s="21" t="s">
        <v>14</v>
      </c>
      <c r="E68" s="21">
        <v>2</v>
      </c>
      <c r="F68" s="21" t="s">
        <v>14</v>
      </c>
      <c r="G68" s="21">
        <v>2</v>
      </c>
      <c r="H68" s="21" t="s">
        <v>14</v>
      </c>
      <c r="I68" s="21">
        <v>2</v>
      </c>
      <c r="J68" s="21" t="s">
        <v>14</v>
      </c>
      <c r="K68" s="21">
        <v>2</v>
      </c>
      <c r="L68" s="31" t="s">
        <v>14</v>
      </c>
      <c r="M68" s="38">
        <v>2</v>
      </c>
      <c r="N68" s="9"/>
    </row>
    <row r="69" spans="1:14" x14ac:dyDescent="0.3">
      <c r="A69" s="10"/>
      <c r="B69" s="12" t="s">
        <v>21</v>
      </c>
      <c r="C69" s="25">
        <v>43073</v>
      </c>
      <c r="D69" s="21" t="s">
        <v>14</v>
      </c>
      <c r="E69" s="21">
        <v>2</v>
      </c>
      <c r="F69" s="21" t="s">
        <v>14</v>
      </c>
      <c r="G69" s="21">
        <v>2</v>
      </c>
      <c r="H69" s="21" t="s">
        <v>14</v>
      </c>
      <c r="I69" s="21">
        <v>2</v>
      </c>
      <c r="J69" s="21" t="s">
        <v>14</v>
      </c>
      <c r="K69" s="21">
        <v>2</v>
      </c>
      <c r="L69" s="31" t="s">
        <v>14</v>
      </c>
      <c r="M69" s="38">
        <v>2</v>
      </c>
      <c r="N69" s="9"/>
    </row>
    <row r="70" spans="1:14" x14ac:dyDescent="0.3">
      <c r="A70" s="10"/>
      <c r="B70" s="12" t="s">
        <v>21</v>
      </c>
      <c r="C70" s="25">
        <v>43073</v>
      </c>
      <c r="D70" s="21" t="s">
        <v>14</v>
      </c>
      <c r="E70" s="21">
        <v>2</v>
      </c>
      <c r="F70" s="21" t="s">
        <v>14</v>
      </c>
      <c r="G70" s="21">
        <v>2</v>
      </c>
      <c r="H70" s="21" t="s">
        <v>14</v>
      </c>
      <c r="I70" s="21">
        <v>2</v>
      </c>
      <c r="J70" s="21" t="s">
        <v>14</v>
      </c>
      <c r="K70" s="21">
        <v>2</v>
      </c>
      <c r="L70" s="31" t="s">
        <v>14</v>
      </c>
      <c r="M70" s="38">
        <v>2</v>
      </c>
      <c r="N70" s="9"/>
    </row>
    <row r="71" spans="1:14" x14ac:dyDescent="0.3">
      <c r="A71" s="10"/>
      <c r="B71" s="12" t="s">
        <v>21</v>
      </c>
      <c r="C71" s="25">
        <v>43073</v>
      </c>
      <c r="D71" s="21" t="s">
        <v>14</v>
      </c>
      <c r="E71" s="21">
        <v>2</v>
      </c>
      <c r="F71" s="21" t="s">
        <v>14</v>
      </c>
      <c r="G71" s="21">
        <v>2</v>
      </c>
      <c r="H71" s="21" t="s">
        <v>14</v>
      </c>
      <c r="I71" s="21">
        <v>2</v>
      </c>
      <c r="J71" s="21" t="s">
        <v>14</v>
      </c>
      <c r="K71" s="21">
        <v>2</v>
      </c>
      <c r="L71" s="31" t="s">
        <v>14</v>
      </c>
      <c r="M71" s="38">
        <v>2</v>
      </c>
      <c r="N71" s="9"/>
    </row>
    <row r="72" spans="1:14" x14ac:dyDescent="0.3">
      <c r="A72" s="10"/>
      <c r="B72" s="12" t="s">
        <v>21</v>
      </c>
      <c r="C72" s="25">
        <v>43073</v>
      </c>
      <c r="D72" s="21" t="s">
        <v>15</v>
      </c>
      <c r="E72" s="21">
        <v>1</v>
      </c>
      <c r="F72" s="21" t="s">
        <v>15</v>
      </c>
      <c r="G72" s="21">
        <v>1</v>
      </c>
      <c r="H72" s="21" t="s">
        <v>14</v>
      </c>
      <c r="I72" s="21">
        <v>2</v>
      </c>
      <c r="J72" s="21" t="s">
        <v>14</v>
      </c>
      <c r="K72" s="21">
        <v>2</v>
      </c>
      <c r="L72" s="31" t="s">
        <v>14</v>
      </c>
      <c r="M72" s="38">
        <v>2</v>
      </c>
      <c r="N72" s="9"/>
    </row>
    <row r="73" spans="1:14" x14ac:dyDescent="0.3">
      <c r="A73" s="10"/>
      <c r="B73" s="12" t="s">
        <v>21</v>
      </c>
      <c r="C73" s="25">
        <v>43108</v>
      </c>
      <c r="D73" s="21" t="s">
        <v>15</v>
      </c>
      <c r="E73" s="21">
        <v>1</v>
      </c>
      <c r="F73" s="21" t="s">
        <v>14</v>
      </c>
      <c r="G73" s="21">
        <v>2</v>
      </c>
      <c r="H73" s="21" t="s">
        <v>14</v>
      </c>
      <c r="I73" s="21">
        <v>2</v>
      </c>
      <c r="J73" s="21" t="s">
        <v>14</v>
      </c>
      <c r="K73" s="21">
        <v>2</v>
      </c>
      <c r="L73" s="31" t="s">
        <v>14</v>
      </c>
      <c r="M73" s="38">
        <v>2</v>
      </c>
      <c r="N73" s="9"/>
    </row>
    <row r="74" spans="1:14" x14ac:dyDescent="0.3">
      <c r="A74" s="10"/>
      <c r="B74" s="40" t="s">
        <v>44</v>
      </c>
      <c r="C74" s="25"/>
      <c r="D74" s="64">
        <f>COUNT(E67:E73)</f>
        <v>7</v>
      </c>
      <c r="E74" s="64"/>
      <c r="F74" s="64">
        <f t="shared" ref="F74:L74" si="9">COUNT(G67:G73)</f>
        <v>7</v>
      </c>
      <c r="G74" s="64"/>
      <c r="H74" s="64">
        <f t="shared" si="9"/>
        <v>7</v>
      </c>
      <c r="I74" s="64"/>
      <c r="J74" s="64">
        <f t="shared" si="9"/>
        <v>7</v>
      </c>
      <c r="K74" s="64"/>
      <c r="L74" s="64">
        <f t="shared" si="9"/>
        <v>7</v>
      </c>
      <c r="M74" s="38"/>
      <c r="N74" s="9"/>
    </row>
    <row r="75" spans="1:14" x14ac:dyDescent="0.3">
      <c r="A75" s="10"/>
      <c r="B75" s="41" t="s">
        <v>45</v>
      </c>
      <c r="C75" s="25"/>
      <c r="D75" s="64"/>
      <c r="E75" s="21"/>
      <c r="F75" s="21"/>
      <c r="G75" s="21"/>
      <c r="H75" s="21"/>
      <c r="I75" s="21"/>
      <c r="J75" s="21"/>
      <c r="K75" s="21"/>
      <c r="L75" s="31"/>
      <c r="M75" s="38"/>
      <c r="N75" s="9"/>
    </row>
    <row r="76" spans="1:14" x14ac:dyDescent="0.3">
      <c r="A76" s="10"/>
      <c r="B76" s="40" t="s">
        <v>46</v>
      </c>
      <c r="C76" s="25"/>
      <c r="D76" s="64">
        <f>COUNTIF(E67:E73,"2")</f>
        <v>5</v>
      </c>
      <c r="E76" s="64"/>
      <c r="F76" s="64">
        <f t="shared" ref="F76:L76" si="10">COUNTIF(G67:G73,"2")</f>
        <v>5</v>
      </c>
      <c r="G76" s="64"/>
      <c r="H76" s="64">
        <f t="shared" si="10"/>
        <v>7</v>
      </c>
      <c r="I76" s="64"/>
      <c r="J76" s="64">
        <f t="shared" si="10"/>
        <v>7</v>
      </c>
      <c r="K76" s="64"/>
      <c r="L76" s="64">
        <f t="shared" si="10"/>
        <v>7</v>
      </c>
      <c r="M76" s="38"/>
      <c r="N76" s="9"/>
    </row>
    <row r="77" spans="1:14" x14ac:dyDescent="0.3">
      <c r="A77" s="10"/>
      <c r="B77" s="40" t="s">
        <v>47</v>
      </c>
      <c r="C77" s="25"/>
      <c r="D77" s="64">
        <f>COUNTIF(E67:E73,"1")</f>
        <v>2</v>
      </c>
      <c r="E77" s="64"/>
      <c r="F77" s="64">
        <f t="shared" ref="F77:L77" si="11">COUNTIF(G67:G73,"1")</f>
        <v>2</v>
      </c>
      <c r="G77" s="64"/>
      <c r="H77" s="64">
        <f t="shared" si="11"/>
        <v>0</v>
      </c>
      <c r="I77" s="64"/>
      <c r="J77" s="64">
        <f t="shared" si="11"/>
        <v>0</v>
      </c>
      <c r="K77" s="64"/>
      <c r="L77" s="64">
        <f t="shared" si="11"/>
        <v>0</v>
      </c>
      <c r="M77" s="38"/>
      <c r="N77" s="9"/>
    </row>
    <row r="78" spans="1:14" x14ac:dyDescent="0.3">
      <c r="A78" s="10"/>
      <c r="B78" s="40" t="s">
        <v>48</v>
      </c>
      <c r="C78" s="25"/>
      <c r="D78" s="64">
        <f>COUNTIF(E67:E73,"0")</f>
        <v>0</v>
      </c>
      <c r="E78" s="64"/>
      <c r="F78" s="64">
        <f t="shared" ref="F78:L78" si="12">COUNTIF(G67:G73,"0")</f>
        <v>0</v>
      </c>
      <c r="G78" s="64"/>
      <c r="H78" s="64">
        <f t="shared" si="12"/>
        <v>0</v>
      </c>
      <c r="I78" s="64"/>
      <c r="J78" s="64">
        <f t="shared" si="12"/>
        <v>0</v>
      </c>
      <c r="K78" s="64"/>
      <c r="L78" s="64">
        <f t="shared" si="12"/>
        <v>0</v>
      </c>
      <c r="M78" s="38"/>
      <c r="N78" s="9"/>
    </row>
    <row r="79" spans="1:14" x14ac:dyDescent="0.3">
      <c r="A79" s="10"/>
      <c r="B79" s="40"/>
      <c r="C79" s="25"/>
      <c r="D79" s="64"/>
      <c r="E79" s="21"/>
      <c r="F79" s="21"/>
      <c r="G79" s="21"/>
      <c r="H79" s="21"/>
      <c r="I79" s="21"/>
      <c r="J79" s="21"/>
      <c r="K79" s="21"/>
      <c r="L79" s="31"/>
      <c r="M79" s="38"/>
      <c r="N79" s="9"/>
    </row>
    <row r="80" spans="1:14" x14ac:dyDescent="0.3">
      <c r="A80" s="10"/>
      <c r="B80" s="42" t="s">
        <v>49</v>
      </c>
      <c r="C80" s="25"/>
      <c r="D80" s="65">
        <f>AVERAGE(E67:E73)</f>
        <v>1.7142857142857142</v>
      </c>
      <c r="E80" s="65"/>
      <c r="F80" s="65">
        <f t="shared" ref="F80:L80" si="13">AVERAGE(G67:G73)</f>
        <v>1.7142857142857142</v>
      </c>
      <c r="G80" s="65"/>
      <c r="H80" s="65">
        <f t="shared" si="13"/>
        <v>2</v>
      </c>
      <c r="I80" s="65"/>
      <c r="J80" s="65">
        <f t="shared" si="13"/>
        <v>2</v>
      </c>
      <c r="K80" s="65"/>
      <c r="L80" s="65">
        <f t="shared" si="13"/>
        <v>2</v>
      </c>
      <c r="M80" s="38"/>
      <c r="N80" s="9"/>
    </row>
    <row r="81" spans="1:14" x14ac:dyDescent="0.3">
      <c r="A81" s="10"/>
      <c r="B81" s="40" t="s">
        <v>50</v>
      </c>
      <c r="C81" s="25"/>
      <c r="D81" s="64">
        <f>MODE(E67:E73)</f>
        <v>2</v>
      </c>
      <c r="E81" s="64"/>
      <c r="F81" s="64">
        <f t="shared" ref="F81:L81" si="14">MODE(G67:G73)</f>
        <v>2</v>
      </c>
      <c r="G81" s="64"/>
      <c r="H81" s="64">
        <f t="shared" si="14"/>
        <v>2</v>
      </c>
      <c r="I81" s="64"/>
      <c r="J81" s="64">
        <f t="shared" si="14"/>
        <v>2</v>
      </c>
      <c r="K81" s="64"/>
      <c r="L81" s="64">
        <f t="shared" si="14"/>
        <v>2</v>
      </c>
      <c r="M81" s="38"/>
      <c r="N81" s="9"/>
    </row>
    <row r="82" spans="1:14" x14ac:dyDescent="0.3">
      <c r="A82" s="10"/>
      <c r="B82" s="43" t="s">
        <v>51</v>
      </c>
      <c r="C82" s="25"/>
      <c r="D82" s="64">
        <f>MEDIAN(E67:E73)</f>
        <v>2</v>
      </c>
      <c r="E82" s="64"/>
      <c r="F82" s="64">
        <f t="shared" ref="F82:L82" si="15">MEDIAN(G67:G73)</f>
        <v>2</v>
      </c>
      <c r="G82" s="64"/>
      <c r="H82" s="64">
        <f t="shared" si="15"/>
        <v>2</v>
      </c>
      <c r="I82" s="64"/>
      <c r="J82" s="64">
        <f t="shared" si="15"/>
        <v>2</v>
      </c>
      <c r="K82" s="64"/>
      <c r="L82" s="64">
        <f t="shared" si="15"/>
        <v>2</v>
      </c>
      <c r="M82" s="38"/>
      <c r="N82" s="9"/>
    </row>
    <row r="83" spans="1:14" x14ac:dyDescent="0.3">
      <c r="A83" s="10"/>
      <c r="B83" s="42" t="s">
        <v>52</v>
      </c>
      <c r="C83" s="25"/>
      <c r="D83" s="65">
        <f>_xlfn.STDEV.P(E67:E73)</f>
        <v>0.45175395145262565</v>
      </c>
      <c r="E83" s="65"/>
      <c r="F83" s="65">
        <f t="shared" ref="F83:L83" si="16">_xlfn.STDEV.P(G67:G73)</f>
        <v>0.45175395145262565</v>
      </c>
      <c r="G83" s="65"/>
      <c r="H83" s="65">
        <f t="shared" si="16"/>
        <v>0</v>
      </c>
      <c r="I83" s="65"/>
      <c r="J83" s="65">
        <f t="shared" si="16"/>
        <v>0</v>
      </c>
      <c r="K83" s="65"/>
      <c r="L83" s="65">
        <f t="shared" si="16"/>
        <v>0</v>
      </c>
      <c r="M83" s="38"/>
      <c r="N83" s="9"/>
    </row>
    <row r="84" spans="1:14" x14ac:dyDescent="0.3">
      <c r="A84" s="10"/>
      <c r="B84" s="44" t="s">
        <v>53</v>
      </c>
      <c r="C84" s="25"/>
      <c r="D84" s="66">
        <f>D76/D74</f>
        <v>0.7142857142857143</v>
      </c>
      <c r="E84" s="66"/>
      <c r="F84" s="66">
        <f t="shared" ref="F84:L84" si="17">F76/F74</f>
        <v>0.7142857142857143</v>
      </c>
      <c r="G84" s="66"/>
      <c r="H84" s="66">
        <f t="shared" si="17"/>
        <v>1</v>
      </c>
      <c r="I84" s="66"/>
      <c r="J84" s="66">
        <f t="shared" si="17"/>
        <v>1</v>
      </c>
      <c r="K84" s="66"/>
      <c r="L84" s="66">
        <f t="shared" si="17"/>
        <v>1</v>
      </c>
      <c r="M84" s="38"/>
      <c r="N84" s="9"/>
    </row>
    <row r="85" spans="1:14" ht="15" thickBot="1" x14ac:dyDescent="0.35">
      <c r="A85" s="10"/>
      <c r="B85" s="45"/>
      <c r="C85" s="86"/>
      <c r="D85" s="71"/>
      <c r="E85" s="71"/>
      <c r="F85" s="71"/>
      <c r="G85" s="71"/>
      <c r="H85" s="71"/>
      <c r="I85" s="71"/>
      <c r="J85" s="71"/>
      <c r="K85" s="71"/>
      <c r="L85" s="72"/>
      <c r="M85" s="70"/>
      <c r="N85" s="9"/>
    </row>
    <row r="86" spans="1:14" x14ac:dyDescent="0.3">
      <c r="A86" s="10"/>
      <c r="B86" s="12" t="s">
        <v>22</v>
      </c>
      <c r="C86" s="67">
        <v>43073</v>
      </c>
      <c r="D86" s="60" t="s">
        <v>15</v>
      </c>
      <c r="E86" s="60">
        <v>1</v>
      </c>
      <c r="F86" s="60" t="s">
        <v>14</v>
      </c>
      <c r="G86" s="60">
        <v>2</v>
      </c>
      <c r="H86" s="60" t="s">
        <v>14</v>
      </c>
      <c r="I86" s="60">
        <v>2</v>
      </c>
      <c r="J86" s="60" t="s">
        <v>14</v>
      </c>
      <c r="K86" s="60">
        <v>2</v>
      </c>
      <c r="L86" s="68" t="s">
        <v>14</v>
      </c>
      <c r="M86" s="69">
        <v>2</v>
      </c>
      <c r="N86" s="9"/>
    </row>
    <row r="87" spans="1:14" x14ac:dyDescent="0.3">
      <c r="A87" s="10"/>
      <c r="B87" s="12" t="s">
        <v>22</v>
      </c>
      <c r="C87" s="25">
        <v>43073</v>
      </c>
      <c r="D87" s="21" t="s">
        <v>16</v>
      </c>
      <c r="E87" s="21">
        <v>0</v>
      </c>
      <c r="F87" s="21" t="s">
        <v>14</v>
      </c>
      <c r="G87" s="21">
        <v>2</v>
      </c>
      <c r="H87" s="21" t="s">
        <v>14</v>
      </c>
      <c r="I87" s="21">
        <v>2</v>
      </c>
      <c r="J87" s="21" t="s">
        <v>14</v>
      </c>
      <c r="K87" s="21">
        <v>2</v>
      </c>
      <c r="L87" s="31" t="s">
        <v>14</v>
      </c>
      <c r="M87" s="38">
        <v>2</v>
      </c>
      <c r="N87" s="9"/>
    </row>
    <row r="88" spans="1:14" x14ac:dyDescent="0.3">
      <c r="A88" s="10"/>
      <c r="B88" s="12" t="s">
        <v>22</v>
      </c>
      <c r="C88" s="25">
        <v>43073</v>
      </c>
      <c r="D88" s="21" t="s">
        <v>15</v>
      </c>
      <c r="E88" s="21">
        <v>1</v>
      </c>
      <c r="F88" s="21" t="s">
        <v>14</v>
      </c>
      <c r="G88" s="21">
        <v>2</v>
      </c>
      <c r="H88" s="21" t="s">
        <v>14</v>
      </c>
      <c r="I88" s="21">
        <v>2</v>
      </c>
      <c r="J88" s="21" t="s">
        <v>14</v>
      </c>
      <c r="K88" s="21">
        <v>2</v>
      </c>
      <c r="L88" s="31" t="s">
        <v>14</v>
      </c>
      <c r="M88" s="38">
        <v>2</v>
      </c>
      <c r="N88" s="9"/>
    </row>
    <row r="89" spans="1:14" x14ac:dyDescent="0.3">
      <c r="A89" s="10"/>
      <c r="B89" s="12" t="s">
        <v>22</v>
      </c>
      <c r="C89" s="25">
        <v>43073</v>
      </c>
      <c r="D89" s="21" t="s">
        <v>15</v>
      </c>
      <c r="E89" s="21">
        <v>1</v>
      </c>
      <c r="F89" s="21" t="s">
        <v>14</v>
      </c>
      <c r="G89" s="21">
        <v>2</v>
      </c>
      <c r="H89" s="21" t="s">
        <v>14</v>
      </c>
      <c r="I89" s="21">
        <v>2</v>
      </c>
      <c r="J89" s="21" t="s">
        <v>14</v>
      </c>
      <c r="K89" s="21">
        <v>2</v>
      </c>
      <c r="L89" s="31" t="s">
        <v>16</v>
      </c>
      <c r="M89" s="38">
        <v>1</v>
      </c>
      <c r="N89" s="9"/>
    </row>
    <row r="90" spans="1:14" x14ac:dyDescent="0.3">
      <c r="A90" s="10"/>
      <c r="B90" s="12" t="s">
        <v>22</v>
      </c>
      <c r="C90" s="25">
        <v>43073</v>
      </c>
      <c r="D90" s="21" t="s">
        <v>14</v>
      </c>
      <c r="E90" s="21">
        <v>2</v>
      </c>
      <c r="F90" s="21" t="s">
        <v>14</v>
      </c>
      <c r="G90" s="21">
        <v>2</v>
      </c>
      <c r="H90" s="21" t="s">
        <v>14</v>
      </c>
      <c r="I90" s="21">
        <v>2</v>
      </c>
      <c r="J90" s="21" t="s">
        <v>14</v>
      </c>
      <c r="K90" s="21">
        <v>2</v>
      </c>
      <c r="L90" s="31" t="s">
        <v>14</v>
      </c>
      <c r="M90" s="38">
        <v>2</v>
      </c>
      <c r="N90" s="9"/>
    </row>
    <row r="91" spans="1:14" x14ac:dyDescent="0.3">
      <c r="A91" s="10"/>
      <c r="B91" s="12" t="s">
        <v>22</v>
      </c>
      <c r="C91" s="25">
        <v>43108</v>
      </c>
      <c r="D91" s="21" t="s">
        <v>14</v>
      </c>
      <c r="E91" s="21">
        <v>2</v>
      </c>
      <c r="F91" s="21" t="s">
        <v>14</v>
      </c>
      <c r="G91" s="21">
        <v>2</v>
      </c>
      <c r="H91" s="21" t="s">
        <v>14</v>
      </c>
      <c r="I91" s="21">
        <v>2</v>
      </c>
      <c r="J91" s="21" t="s">
        <v>14</v>
      </c>
      <c r="K91" s="21">
        <v>2</v>
      </c>
      <c r="L91" s="31" t="s">
        <v>14</v>
      </c>
      <c r="M91" s="38">
        <v>2</v>
      </c>
      <c r="N91" s="9"/>
    </row>
    <row r="92" spans="1:14" x14ac:dyDescent="0.3">
      <c r="A92" s="10"/>
      <c r="B92" s="12" t="s">
        <v>22</v>
      </c>
      <c r="C92" s="25">
        <v>43108</v>
      </c>
      <c r="D92" s="21" t="s">
        <v>15</v>
      </c>
      <c r="E92" s="21">
        <v>1</v>
      </c>
      <c r="F92" s="21" t="s">
        <v>14</v>
      </c>
      <c r="G92" s="21">
        <v>2</v>
      </c>
      <c r="H92" s="21" t="s">
        <v>15</v>
      </c>
      <c r="I92" s="21">
        <v>1</v>
      </c>
      <c r="J92" s="21" t="s">
        <v>14</v>
      </c>
      <c r="K92" s="21">
        <v>2</v>
      </c>
      <c r="L92" s="31" t="s">
        <v>14</v>
      </c>
      <c r="M92" s="38">
        <v>2</v>
      </c>
      <c r="N92" s="9"/>
    </row>
    <row r="93" spans="1:14" x14ac:dyDescent="0.3">
      <c r="A93" s="10"/>
      <c r="B93" s="12" t="s">
        <v>22</v>
      </c>
      <c r="C93" s="25">
        <v>43073</v>
      </c>
      <c r="D93" s="21" t="s">
        <v>14</v>
      </c>
      <c r="E93" s="21">
        <v>2</v>
      </c>
      <c r="F93" s="21" t="s">
        <v>15</v>
      </c>
      <c r="G93" s="21">
        <v>1</v>
      </c>
      <c r="H93" s="21" t="s">
        <v>14</v>
      </c>
      <c r="I93" s="21">
        <v>2</v>
      </c>
      <c r="J93" s="21" t="s">
        <v>14</v>
      </c>
      <c r="K93" s="21">
        <v>2</v>
      </c>
      <c r="L93" s="31" t="s">
        <v>14</v>
      </c>
      <c r="M93" s="38">
        <v>2</v>
      </c>
      <c r="N93" s="9"/>
    </row>
    <row r="94" spans="1:14" x14ac:dyDescent="0.3">
      <c r="A94" s="10"/>
      <c r="B94" s="12" t="s">
        <v>22</v>
      </c>
      <c r="C94" s="25">
        <v>43073</v>
      </c>
      <c r="D94" s="21" t="s">
        <v>14</v>
      </c>
      <c r="E94" s="21">
        <v>2</v>
      </c>
      <c r="F94" s="21" t="s">
        <v>14</v>
      </c>
      <c r="G94" s="21">
        <v>2</v>
      </c>
      <c r="H94" s="21" t="s">
        <v>14</v>
      </c>
      <c r="I94" s="21">
        <v>2</v>
      </c>
      <c r="J94" s="21" t="s">
        <v>14</v>
      </c>
      <c r="K94" s="21">
        <v>2</v>
      </c>
      <c r="L94" s="31" t="s">
        <v>14</v>
      </c>
      <c r="M94" s="38">
        <v>2</v>
      </c>
      <c r="N94" s="9"/>
    </row>
    <row r="95" spans="1:14" x14ac:dyDescent="0.3">
      <c r="A95" s="10"/>
      <c r="B95" s="12" t="s">
        <v>22</v>
      </c>
      <c r="C95" s="25">
        <v>43073</v>
      </c>
      <c r="D95" s="21" t="s">
        <v>14</v>
      </c>
      <c r="E95" s="21">
        <v>2</v>
      </c>
      <c r="F95" s="21" t="s">
        <v>14</v>
      </c>
      <c r="G95" s="21">
        <v>2</v>
      </c>
      <c r="H95" s="21" t="s">
        <v>14</v>
      </c>
      <c r="I95" s="21">
        <v>2</v>
      </c>
      <c r="J95" s="21" t="s">
        <v>14</v>
      </c>
      <c r="K95" s="21">
        <v>2</v>
      </c>
      <c r="L95" s="31" t="s">
        <v>14</v>
      </c>
      <c r="M95" s="38">
        <v>2</v>
      </c>
      <c r="N95" s="9"/>
    </row>
    <row r="96" spans="1:14" x14ac:dyDescent="0.3">
      <c r="A96" s="10"/>
      <c r="B96" s="40" t="s">
        <v>44</v>
      </c>
      <c r="C96" s="25"/>
      <c r="D96" s="64">
        <f>COUNT(E86:E95)</f>
        <v>10</v>
      </c>
      <c r="E96" s="64"/>
      <c r="F96" s="64">
        <f t="shared" ref="F96:L96" si="18">COUNT(G86:G95)</f>
        <v>10</v>
      </c>
      <c r="G96" s="64"/>
      <c r="H96" s="64">
        <f t="shared" si="18"/>
        <v>10</v>
      </c>
      <c r="I96" s="64"/>
      <c r="J96" s="64">
        <f t="shared" si="18"/>
        <v>10</v>
      </c>
      <c r="K96" s="64"/>
      <c r="L96" s="64">
        <f t="shared" si="18"/>
        <v>10</v>
      </c>
      <c r="M96" s="38"/>
      <c r="N96" s="9"/>
    </row>
    <row r="97" spans="1:14" x14ac:dyDescent="0.3">
      <c r="A97" s="10"/>
      <c r="B97" s="41" t="s">
        <v>45</v>
      </c>
      <c r="C97" s="25"/>
      <c r="D97" s="64"/>
      <c r="E97" s="21"/>
      <c r="F97" s="21"/>
      <c r="G97" s="21"/>
      <c r="H97" s="21"/>
      <c r="I97" s="21"/>
      <c r="J97" s="21"/>
      <c r="K97" s="21"/>
      <c r="L97" s="31"/>
      <c r="M97" s="38"/>
      <c r="N97" s="9"/>
    </row>
    <row r="98" spans="1:14" x14ac:dyDescent="0.3">
      <c r="A98" s="10"/>
      <c r="B98" s="40" t="s">
        <v>46</v>
      </c>
      <c r="C98" s="25"/>
      <c r="D98" s="64">
        <f>COUNTIF(E86:E95,"2")</f>
        <v>5</v>
      </c>
      <c r="E98" s="64"/>
      <c r="F98" s="64">
        <f t="shared" ref="F98:L98" si="19">COUNTIF(G86:G95,"2")</f>
        <v>9</v>
      </c>
      <c r="G98" s="64"/>
      <c r="H98" s="64">
        <f t="shared" si="19"/>
        <v>9</v>
      </c>
      <c r="I98" s="64"/>
      <c r="J98" s="64">
        <f t="shared" si="19"/>
        <v>10</v>
      </c>
      <c r="K98" s="64"/>
      <c r="L98" s="64">
        <f t="shared" si="19"/>
        <v>9</v>
      </c>
      <c r="M98" s="38"/>
      <c r="N98" s="9"/>
    </row>
    <row r="99" spans="1:14" x14ac:dyDescent="0.3">
      <c r="A99" s="10"/>
      <c r="B99" s="40" t="s">
        <v>47</v>
      </c>
      <c r="C99" s="25"/>
      <c r="D99" s="64">
        <f>COUNTIF(E86:E95,"1")</f>
        <v>4</v>
      </c>
      <c r="E99" s="64"/>
      <c r="F99" s="64">
        <f t="shared" ref="F99:L99" si="20">COUNTIF(G86:G95,"1")</f>
        <v>1</v>
      </c>
      <c r="G99" s="64"/>
      <c r="H99" s="64">
        <f t="shared" si="20"/>
        <v>1</v>
      </c>
      <c r="I99" s="64"/>
      <c r="J99" s="64">
        <f t="shared" si="20"/>
        <v>0</v>
      </c>
      <c r="K99" s="64"/>
      <c r="L99" s="64">
        <f t="shared" si="20"/>
        <v>1</v>
      </c>
      <c r="M99" s="38"/>
      <c r="N99" s="9"/>
    </row>
    <row r="100" spans="1:14" x14ac:dyDescent="0.3">
      <c r="A100" s="10"/>
      <c r="B100" s="40" t="s">
        <v>48</v>
      </c>
      <c r="C100" s="25"/>
      <c r="D100" s="64">
        <f>COUNTIF(E86:E95,"0")</f>
        <v>1</v>
      </c>
      <c r="E100" s="64"/>
      <c r="F100" s="64">
        <f t="shared" ref="F100:L100" si="21">COUNTIF(G86:G95,"0")</f>
        <v>0</v>
      </c>
      <c r="G100" s="64"/>
      <c r="H100" s="64">
        <f t="shared" si="21"/>
        <v>0</v>
      </c>
      <c r="I100" s="64"/>
      <c r="J100" s="64">
        <f t="shared" si="21"/>
        <v>0</v>
      </c>
      <c r="K100" s="64"/>
      <c r="L100" s="64">
        <f t="shared" si="21"/>
        <v>0</v>
      </c>
      <c r="M100" s="38"/>
      <c r="N100" s="9"/>
    </row>
    <row r="101" spans="1:14" x14ac:dyDescent="0.3">
      <c r="A101" s="10"/>
      <c r="B101" s="40"/>
      <c r="C101" s="25"/>
      <c r="D101" s="64"/>
      <c r="E101" s="21"/>
      <c r="F101" s="21"/>
      <c r="G101" s="21"/>
      <c r="H101" s="21"/>
      <c r="I101" s="21"/>
      <c r="J101" s="21"/>
      <c r="K101" s="21"/>
      <c r="L101" s="31"/>
      <c r="M101" s="38"/>
      <c r="N101" s="9"/>
    </row>
    <row r="102" spans="1:14" x14ac:dyDescent="0.3">
      <c r="A102" s="10"/>
      <c r="B102" s="42" t="s">
        <v>49</v>
      </c>
      <c r="C102" s="25"/>
      <c r="D102" s="65">
        <f>AVERAGE(E86:E95)</f>
        <v>1.4</v>
      </c>
      <c r="E102" s="65"/>
      <c r="F102" s="65">
        <f t="shared" ref="F102:L102" si="22">AVERAGE(G86:G95)</f>
        <v>1.9</v>
      </c>
      <c r="G102" s="65"/>
      <c r="H102" s="65">
        <f t="shared" si="22"/>
        <v>1.9</v>
      </c>
      <c r="I102" s="65"/>
      <c r="J102" s="65">
        <f t="shared" si="22"/>
        <v>2</v>
      </c>
      <c r="K102" s="65"/>
      <c r="L102" s="65">
        <f t="shared" si="22"/>
        <v>1.9</v>
      </c>
      <c r="M102" s="38"/>
      <c r="N102" s="9"/>
    </row>
    <row r="103" spans="1:14" x14ac:dyDescent="0.3">
      <c r="A103" s="10"/>
      <c r="B103" s="40" t="s">
        <v>50</v>
      </c>
      <c r="C103" s="25"/>
      <c r="D103" s="64">
        <f>MODE(E86:E95)</f>
        <v>2</v>
      </c>
      <c r="E103" s="64"/>
      <c r="F103" s="64">
        <f t="shared" ref="F103:L103" si="23">MODE(G86:G95)</f>
        <v>2</v>
      </c>
      <c r="G103" s="64"/>
      <c r="H103" s="64">
        <f t="shared" si="23"/>
        <v>2</v>
      </c>
      <c r="I103" s="64"/>
      <c r="J103" s="64">
        <f t="shared" si="23"/>
        <v>2</v>
      </c>
      <c r="K103" s="64"/>
      <c r="L103" s="64">
        <f t="shared" si="23"/>
        <v>2</v>
      </c>
      <c r="M103" s="38"/>
      <c r="N103" s="9"/>
    </row>
    <row r="104" spans="1:14" x14ac:dyDescent="0.3">
      <c r="A104" s="10"/>
      <c r="B104" s="43" t="s">
        <v>51</v>
      </c>
      <c r="C104" s="25"/>
      <c r="D104" s="73">
        <f>MEDIAN(E86:E95)</f>
        <v>1.5</v>
      </c>
      <c r="E104" s="73"/>
      <c r="F104" s="73">
        <f t="shared" ref="F104:L104" si="24">MEDIAN(G86:G95)</f>
        <v>2</v>
      </c>
      <c r="G104" s="73"/>
      <c r="H104" s="73">
        <f t="shared" si="24"/>
        <v>2</v>
      </c>
      <c r="I104" s="73"/>
      <c r="J104" s="73">
        <f t="shared" si="24"/>
        <v>2</v>
      </c>
      <c r="K104" s="73"/>
      <c r="L104" s="73">
        <f t="shared" si="24"/>
        <v>2</v>
      </c>
      <c r="M104" s="38"/>
      <c r="N104" s="9"/>
    </row>
    <row r="105" spans="1:14" x14ac:dyDescent="0.3">
      <c r="A105" s="10"/>
      <c r="B105" s="42" t="s">
        <v>52</v>
      </c>
      <c r="C105" s="25"/>
      <c r="D105" s="65">
        <f>_xlfn.STDEV.P(E86:E95)</f>
        <v>0.66332495807107994</v>
      </c>
      <c r="E105" s="65"/>
      <c r="F105" s="65">
        <f t="shared" ref="F105:L105" si="25">_xlfn.STDEV.P(G86:G95)</f>
        <v>0.3</v>
      </c>
      <c r="G105" s="65"/>
      <c r="H105" s="65">
        <f t="shared" si="25"/>
        <v>0.3</v>
      </c>
      <c r="I105" s="65"/>
      <c r="J105" s="65">
        <f t="shared" si="25"/>
        <v>0</v>
      </c>
      <c r="K105" s="65"/>
      <c r="L105" s="65">
        <f t="shared" si="25"/>
        <v>0.3</v>
      </c>
      <c r="M105" s="38"/>
      <c r="N105" s="9"/>
    </row>
    <row r="106" spans="1:14" x14ac:dyDescent="0.3">
      <c r="A106" s="10"/>
      <c r="B106" s="44" t="s">
        <v>53</v>
      </c>
      <c r="C106" s="25"/>
      <c r="D106" s="66">
        <f>D98/D96</f>
        <v>0.5</v>
      </c>
      <c r="E106" s="66"/>
      <c r="F106" s="66">
        <f t="shared" ref="F106:L106" si="26">F98/F96</f>
        <v>0.9</v>
      </c>
      <c r="G106" s="66"/>
      <c r="H106" s="66">
        <f t="shared" si="26"/>
        <v>0.9</v>
      </c>
      <c r="I106" s="66"/>
      <c r="J106" s="66">
        <f t="shared" si="26"/>
        <v>1</v>
      </c>
      <c r="K106" s="66"/>
      <c r="L106" s="66">
        <f t="shared" si="26"/>
        <v>0.9</v>
      </c>
      <c r="M106" s="38"/>
      <c r="N106" s="9"/>
    </row>
    <row r="107" spans="1:14" ht="15" thickBot="1" x14ac:dyDescent="0.35">
      <c r="A107" s="10"/>
      <c r="B107" s="45"/>
      <c r="C107" s="86"/>
      <c r="D107" s="71"/>
      <c r="E107" s="71"/>
      <c r="F107" s="71"/>
      <c r="G107" s="71"/>
      <c r="H107" s="71"/>
      <c r="I107" s="71"/>
      <c r="J107" s="71"/>
      <c r="K107" s="71"/>
      <c r="L107" s="72"/>
      <c r="M107" s="70"/>
      <c r="N107" s="9"/>
    </row>
    <row r="108" spans="1:14" x14ac:dyDescent="0.3">
      <c r="A108" s="10"/>
      <c r="B108" s="12" t="s">
        <v>23</v>
      </c>
      <c r="C108" s="67">
        <v>43073</v>
      </c>
      <c r="D108" s="60" t="s">
        <v>14</v>
      </c>
      <c r="E108" s="60">
        <v>2</v>
      </c>
      <c r="F108" s="60" t="s">
        <v>14</v>
      </c>
      <c r="G108" s="60">
        <v>2</v>
      </c>
      <c r="H108" s="60" t="s">
        <v>14</v>
      </c>
      <c r="I108" s="60">
        <v>2</v>
      </c>
      <c r="J108" s="60" t="s">
        <v>14</v>
      </c>
      <c r="K108" s="60">
        <v>2</v>
      </c>
      <c r="L108" s="68" t="s">
        <v>14</v>
      </c>
      <c r="M108" s="69">
        <v>2</v>
      </c>
      <c r="N108" s="9"/>
    </row>
    <row r="109" spans="1:14" x14ac:dyDescent="0.3">
      <c r="A109" s="10"/>
      <c r="B109" s="12" t="s">
        <v>23</v>
      </c>
      <c r="C109" s="25">
        <v>43073</v>
      </c>
      <c r="D109" s="21" t="s">
        <v>16</v>
      </c>
      <c r="E109" s="21">
        <v>0</v>
      </c>
      <c r="F109" s="21" t="s">
        <v>14</v>
      </c>
      <c r="G109" s="21">
        <v>2</v>
      </c>
      <c r="H109" s="21" t="s">
        <v>14</v>
      </c>
      <c r="I109" s="21">
        <v>2</v>
      </c>
      <c r="J109" s="21" t="s">
        <v>14</v>
      </c>
      <c r="K109" s="21">
        <v>2</v>
      </c>
      <c r="L109" s="31" t="s">
        <v>14</v>
      </c>
      <c r="M109" s="38">
        <v>2</v>
      </c>
      <c r="N109" s="9"/>
    </row>
    <row r="110" spans="1:14" x14ac:dyDescent="0.3">
      <c r="A110" s="10"/>
      <c r="B110" s="12" t="s">
        <v>23</v>
      </c>
      <c r="C110" s="25">
        <v>43073</v>
      </c>
      <c r="D110" s="21" t="s">
        <v>15</v>
      </c>
      <c r="E110" s="21">
        <v>1</v>
      </c>
      <c r="F110" s="21" t="s">
        <v>14</v>
      </c>
      <c r="G110" s="21">
        <v>2</v>
      </c>
      <c r="H110" s="21" t="s">
        <v>14</v>
      </c>
      <c r="I110" s="21">
        <v>2</v>
      </c>
      <c r="J110" s="21" t="s">
        <v>14</v>
      </c>
      <c r="K110" s="21">
        <v>2</v>
      </c>
      <c r="L110" s="31" t="s">
        <v>16</v>
      </c>
      <c r="M110" s="38">
        <v>1</v>
      </c>
      <c r="N110" s="9"/>
    </row>
    <row r="111" spans="1:14" x14ac:dyDescent="0.3">
      <c r="A111" s="10"/>
      <c r="B111" s="12" t="s">
        <v>23</v>
      </c>
      <c r="C111" s="25">
        <v>43108</v>
      </c>
      <c r="D111" s="21" t="s">
        <v>15</v>
      </c>
      <c r="E111" s="21">
        <v>1</v>
      </c>
      <c r="F111" s="21" t="s">
        <v>14</v>
      </c>
      <c r="G111" s="21">
        <v>2</v>
      </c>
      <c r="H111" s="21" t="s">
        <v>14</v>
      </c>
      <c r="I111" s="21">
        <v>2</v>
      </c>
      <c r="J111" s="21" t="s">
        <v>14</v>
      </c>
      <c r="K111" s="21">
        <v>2</v>
      </c>
      <c r="L111" s="31" t="s">
        <v>14</v>
      </c>
      <c r="M111" s="38">
        <v>2</v>
      </c>
      <c r="N111" s="9"/>
    </row>
    <row r="112" spans="1:14" x14ac:dyDescent="0.3">
      <c r="A112" s="10"/>
      <c r="B112" s="12" t="s">
        <v>23</v>
      </c>
      <c r="C112" s="25">
        <v>43108</v>
      </c>
      <c r="D112" s="21" t="s">
        <v>14</v>
      </c>
      <c r="E112" s="21">
        <v>2</v>
      </c>
      <c r="F112" s="21" t="s">
        <v>14</v>
      </c>
      <c r="G112" s="21">
        <v>2</v>
      </c>
      <c r="H112" s="21" t="s">
        <v>14</v>
      </c>
      <c r="I112" s="21">
        <v>2</v>
      </c>
      <c r="J112" s="21" t="s">
        <v>14</v>
      </c>
      <c r="K112" s="21">
        <v>2</v>
      </c>
      <c r="L112" s="31" t="s">
        <v>14</v>
      </c>
      <c r="M112" s="38">
        <v>2</v>
      </c>
      <c r="N112" s="9"/>
    </row>
    <row r="113" spans="1:14" x14ac:dyDescent="0.3">
      <c r="A113" s="10"/>
      <c r="B113" s="12" t="s">
        <v>23</v>
      </c>
      <c r="C113" s="25">
        <v>43108</v>
      </c>
      <c r="D113" s="21" t="s">
        <v>15</v>
      </c>
      <c r="E113" s="21">
        <v>1</v>
      </c>
      <c r="F113" s="21" t="s">
        <v>14</v>
      </c>
      <c r="G113" s="21">
        <v>2</v>
      </c>
      <c r="H113" s="21" t="s">
        <v>15</v>
      </c>
      <c r="I113" s="21">
        <v>1</v>
      </c>
      <c r="J113" s="21" t="s">
        <v>14</v>
      </c>
      <c r="K113" s="21">
        <v>2</v>
      </c>
      <c r="L113" s="31" t="s">
        <v>14</v>
      </c>
      <c r="M113" s="38">
        <v>2</v>
      </c>
      <c r="N113" s="9"/>
    </row>
    <row r="114" spans="1:14" x14ac:dyDescent="0.3">
      <c r="A114" s="10"/>
      <c r="B114" s="40" t="s">
        <v>44</v>
      </c>
      <c r="C114" s="25"/>
      <c r="D114" s="64">
        <f>COUNT(E108:E113)</f>
        <v>6</v>
      </c>
      <c r="E114" s="64"/>
      <c r="F114" s="64">
        <f t="shared" ref="F114:L114" si="27">COUNT(G108:G113)</f>
        <v>6</v>
      </c>
      <c r="G114" s="64"/>
      <c r="H114" s="64">
        <f t="shared" si="27"/>
        <v>6</v>
      </c>
      <c r="I114" s="64"/>
      <c r="J114" s="64">
        <f t="shared" si="27"/>
        <v>6</v>
      </c>
      <c r="K114" s="64"/>
      <c r="L114" s="64">
        <f t="shared" si="27"/>
        <v>6</v>
      </c>
      <c r="M114" s="64"/>
      <c r="N114" s="9"/>
    </row>
    <row r="115" spans="1:14" x14ac:dyDescent="0.3">
      <c r="A115" s="10"/>
      <c r="B115" s="41" t="s">
        <v>45</v>
      </c>
      <c r="C115" s="25"/>
      <c r="D115" s="64"/>
      <c r="E115" s="21"/>
      <c r="F115" s="21"/>
      <c r="G115" s="21"/>
      <c r="H115" s="21"/>
      <c r="I115" s="21"/>
      <c r="J115" s="21"/>
      <c r="K115" s="21"/>
      <c r="L115" s="31"/>
      <c r="M115" s="38"/>
      <c r="N115" s="9"/>
    </row>
    <row r="116" spans="1:14" x14ac:dyDescent="0.3">
      <c r="A116" s="10"/>
      <c r="B116" s="40" t="s">
        <v>46</v>
      </c>
      <c r="C116" s="25"/>
      <c r="D116" s="64">
        <f>COUNTIF(E108:E113,"2")</f>
        <v>2</v>
      </c>
      <c r="E116" s="64"/>
      <c r="F116" s="64">
        <f t="shared" ref="F116:L116" si="28">COUNTIF(G108:G113,"2")</f>
        <v>6</v>
      </c>
      <c r="G116" s="64"/>
      <c r="H116" s="64">
        <f t="shared" si="28"/>
        <v>5</v>
      </c>
      <c r="I116" s="64"/>
      <c r="J116" s="64">
        <f t="shared" si="28"/>
        <v>6</v>
      </c>
      <c r="K116" s="64"/>
      <c r="L116" s="64">
        <f t="shared" si="28"/>
        <v>5</v>
      </c>
      <c r="M116" s="38"/>
      <c r="N116" s="9"/>
    </row>
    <row r="117" spans="1:14" x14ac:dyDescent="0.3">
      <c r="A117" s="10"/>
      <c r="B117" s="40" t="s">
        <v>47</v>
      </c>
      <c r="C117" s="25"/>
      <c r="D117" s="64">
        <f>COUNTIF(E108:E113,"1")</f>
        <v>3</v>
      </c>
      <c r="E117" s="64"/>
      <c r="F117" s="64">
        <f t="shared" ref="F117:L117" si="29">COUNTIF(G108:G113,"1")</f>
        <v>0</v>
      </c>
      <c r="G117" s="64"/>
      <c r="H117" s="64">
        <f t="shared" si="29"/>
        <v>1</v>
      </c>
      <c r="I117" s="64"/>
      <c r="J117" s="64">
        <f t="shared" si="29"/>
        <v>0</v>
      </c>
      <c r="K117" s="64"/>
      <c r="L117" s="64">
        <f t="shared" si="29"/>
        <v>1</v>
      </c>
      <c r="M117" s="38"/>
      <c r="N117" s="9"/>
    </row>
    <row r="118" spans="1:14" x14ac:dyDescent="0.3">
      <c r="A118" s="10"/>
      <c r="B118" s="40" t="s">
        <v>48</v>
      </c>
      <c r="C118" s="25"/>
      <c r="D118" s="64">
        <f>COUNTIF(E108:E113,"0")</f>
        <v>1</v>
      </c>
      <c r="E118" s="64"/>
      <c r="F118" s="64">
        <f t="shared" ref="F118:L118" si="30">COUNTIF(G108:G113,"0")</f>
        <v>0</v>
      </c>
      <c r="G118" s="64"/>
      <c r="H118" s="64">
        <f t="shared" si="30"/>
        <v>0</v>
      </c>
      <c r="I118" s="64"/>
      <c r="J118" s="64">
        <f t="shared" si="30"/>
        <v>0</v>
      </c>
      <c r="K118" s="64"/>
      <c r="L118" s="64">
        <f t="shared" si="30"/>
        <v>0</v>
      </c>
      <c r="M118" s="38"/>
      <c r="N118" s="9"/>
    </row>
    <row r="119" spans="1:14" x14ac:dyDescent="0.3">
      <c r="A119" s="10"/>
      <c r="B119" s="40"/>
      <c r="C119" s="25"/>
      <c r="D119" s="64"/>
      <c r="E119" s="21"/>
      <c r="F119" s="21"/>
      <c r="G119" s="21"/>
      <c r="H119" s="21"/>
      <c r="I119" s="21"/>
      <c r="J119" s="21"/>
      <c r="K119" s="21"/>
      <c r="L119" s="31"/>
      <c r="M119" s="38"/>
      <c r="N119" s="9"/>
    </row>
    <row r="120" spans="1:14" x14ac:dyDescent="0.3">
      <c r="A120" s="10"/>
      <c r="B120" s="42" t="s">
        <v>49</v>
      </c>
      <c r="C120" s="25"/>
      <c r="D120" s="65">
        <f>AVERAGE(E108:E113)</f>
        <v>1.1666666666666667</v>
      </c>
      <c r="E120" s="65"/>
      <c r="F120" s="65">
        <f t="shared" ref="F120:L120" si="31">AVERAGE(G108:G113)</f>
        <v>2</v>
      </c>
      <c r="G120" s="65"/>
      <c r="H120" s="65">
        <f t="shared" si="31"/>
        <v>1.8333333333333333</v>
      </c>
      <c r="I120" s="65"/>
      <c r="J120" s="65">
        <f t="shared" si="31"/>
        <v>2</v>
      </c>
      <c r="K120" s="65"/>
      <c r="L120" s="65">
        <f t="shared" si="31"/>
        <v>1.8333333333333333</v>
      </c>
      <c r="M120" s="38"/>
      <c r="N120" s="9"/>
    </row>
    <row r="121" spans="1:14" x14ac:dyDescent="0.3">
      <c r="A121" s="10"/>
      <c r="B121" s="40" t="s">
        <v>50</v>
      </c>
      <c r="C121" s="25"/>
      <c r="D121" s="64">
        <f>MODE(E108:E113)</f>
        <v>1</v>
      </c>
      <c r="E121" s="64"/>
      <c r="F121" s="64">
        <f t="shared" ref="F121:L121" si="32">MODE(G108:G113)</f>
        <v>2</v>
      </c>
      <c r="G121" s="64"/>
      <c r="H121" s="64">
        <f t="shared" si="32"/>
        <v>2</v>
      </c>
      <c r="I121" s="64"/>
      <c r="J121" s="64">
        <f t="shared" si="32"/>
        <v>2</v>
      </c>
      <c r="K121" s="64"/>
      <c r="L121" s="64">
        <f t="shared" si="32"/>
        <v>2</v>
      </c>
      <c r="M121" s="38"/>
      <c r="N121" s="9"/>
    </row>
    <row r="122" spans="1:14" x14ac:dyDescent="0.3">
      <c r="A122" s="10"/>
      <c r="B122" s="43" t="s">
        <v>51</v>
      </c>
      <c r="C122" s="25"/>
      <c r="D122" s="73">
        <f>MEDIAN(E108:E113)</f>
        <v>1</v>
      </c>
      <c r="E122" s="73"/>
      <c r="F122" s="73">
        <f t="shared" ref="F122:L122" si="33">MEDIAN(G108:G113)</f>
        <v>2</v>
      </c>
      <c r="G122" s="73"/>
      <c r="H122" s="73">
        <f t="shared" si="33"/>
        <v>2</v>
      </c>
      <c r="I122" s="73"/>
      <c r="J122" s="73">
        <f t="shared" si="33"/>
        <v>2</v>
      </c>
      <c r="K122" s="73"/>
      <c r="L122" s="73">
        <f t="shared" si="33"/>
        <v>2</v>
      </c>
      <c r="M122" s="38"/>
      <c r="N122" s="9"/>
    </row>
    <row r="123" spans="1:14" x14ac:dyDescent="0.3">
      <c r="A123" s="10"/>
      <c r="B123" s="42" t="s">
        <v>52</v>
      </c>
      <c r="C123" s="25"/>
      <c r="D123" s="65">
        <f>_xlfn.STDEV.P(E108:E113)</f>
        <v>0.68718427093627676</v>
      </c>
      <c r="E123" s="65"/>
      <c r="F123" s="65">
        <f t="shared" ref="F123:L123" si="34">_xlfn.STDEV.P(G108:G113)</f>
        <v>0</v>
      </c>
      <c r="G123" s="65"/>
      <c r="H123" s="65">
        <f t="shared" si="34"/>
        <v>0.37267799624996495</v>
      </c>
      <c r="I123" s="65"/>
      <c r="J123" s="65">
        <f t="shared" si="34"/>
        <v>0</v>
      </c>
      <c r="K123" s="65"/>
      <c r="L123" s="65">
        <f t="shared" si="34"/>
        <v>0.37267799624996495</v>
      </c>
      <c r="M123" s="38"/>
      <c r="N123" s="9"/>
    </row>
    <row r="124" spans="1:14" x14ac:dyDescent="0.3">
      <c r="A124" s="10"/>
      <c r="B124" s="44" t="s">
        <v>53</v>
      </c>
      <c r="C124" s="25"/>
      <c r="D124" s="66">
        <f>D116/D114</f>
        <v>0.33333333333333331</v>
      </c>
      <c r="E124" s="66"/>
      <c r="F124" s="66">
        <f t="shared" ref="F124:L124" si="35">F116/F114</f>
        <v>1</v>
      </c>
      <c r="G124" s="66"/>
      <c r="H124" s="66">
        <f t="shared" si="35"/>
        <v>0.83333333333333337</v>
      </c>
      <c r="I124" s="66"/>
      <c r="J124" s="66">
        <f t="shared" si="35"/>
        <v>1</v>
      </c>
      <c r="K124" s="66"/>
      <c r="L124" s="66">
        <f t="shared" si="35"/>
        <v>0.83333333333333337</v>
      </c>
      <c r="M124" s="38"/>
      <c r="N124" s="9"/>
    </row>
    <row r="125" spans="1:14" ht="15" thickBot="1" x14ac:dyDescent="0.35">
      <c r="A125" s="10"/>
      <c r="B125" s="45"/>
      <c r="C125" s="86"/>
      <c r="D125" s="71"/>
      <c r="E125" s="71"/>
      <c r="F125" s="71"/>
      <c r="G125" s="71"/>
      <c r="H125" s="71"/>
      <c r="I125" s="71"/>
      <c r="J125" s="71"/>
      <c r="K125" s="71"/>
      <c r="L125" s="72"/>
      <c r="M125" s="70"/>
      <c r="N125" s="9"/>
    </row>
    <row r="126" spans="1:14" x14ac:dyDescent="0.3">
      <c r="A126" s="10"/>
      <c r="B126" s="12" t="s">
        <v>24</v>
      </c>
      <c r="C126" s="67">
        <v>43073</v>
      </c>
      <c r="D126" s="60" t="s">
        <v>15</v>
      </c>
      <c r="E126" s="60">
        <v>1</v>
      </c>
      <c r="F126" s="60" t="s">
        <v>14</v>
      </c>
      <c r="G126" s="60">
        <v>2</v>
      </c>
      <c r="H126" s="60" t="s">
        <v>14</v>
      </c>
      <c r="I126" s="60">
        <v>2</v>
      </c>
      <c r="J126" s="60" t="s">
        <v>14</v>
      </c>
      <c r="K126" s="60">
        <v>2</v>
      </c>
      <c r="L126" s="68" t="s">
        <v>14</v>
      </c>
      <c r="M126" s="69">
        <v>2</v>
      </c>
      <c r="N126" s="9"/>
    </row>
    <row r="127" spans="1:14" x14ac:dyDescent="0.3">
      <c r="A127" s="10"/>
      <c r="B127" s="12" t="s">
        <v>24</v>
      </c>
      <c r="C127" s="25">
        <v>43073</v>
      </c>
      <c r="D127" s="21" t="s">
        <v>14</v>
      </c>
      <c r="E127" s="21">
        <v>2</v>
      </c>
      <c r="F127" s="21" t="s">
        <v>14</v>
      </c>
      <c r="G127" s="21">
        <v>2</v>
      </c>
      <c r="H127" s="21" t="s">
        <v>14</v>
      </c>
      <c r="I127" s="21">
        <v>2</v>
      </c>
      <c r="J127" s="21" t="s">
        <v>14</v>
      </c>
      <c r="K127" s="21">
        <v>2</v>
      </c>
      <c r="L127" s="31" t="s">
        <v>14</v>
      </c>
      <c r="M127" s="38">
        <v>2</v>
      </c>
      <c r="N127" s="9"/>
    </row>
    <row r="128" spans="1:14" x14ac:dyDescent="0.3">
      <c r="A128" s="10"/>
      <c r="B128" s="12" t="s">
        <v>24</v>
      </c>
      <c r="C128" s="25">
        <v>43073</v>
      </c>
      <c r="D128" s="21" t="s">
        <v>14</v>
      </c>
      <c r="E128" s="21">
        <v>2</v>
      </c>
      <c r="F128" s="21" t="s">
        <v>14</v>
      </c>
      <c r="G128" s="21">
        <v>2</v>
      </c>
      <c r="H128" s="21" t="s">
        <v>14</v>
      </c>
      <c r="I128" s="21">
        <v>2</v>
      </c>
      <c r="J128" s="21" t="s">
        <v>14</v>
      </c>
      <c r="K128" s="21">
        <v>2</v>
      </c>
      <c r="L128" s="31" t="s">
        <v>14</v>
      </c>
      <c r="M128" s="38">
        <v>2</v>
      </c>
      <c r="N128" s="9"/>
    </row>
    <row r="129" spans="1:14" x14ac:dyDescent="0.3">
      <c r="A129" s="10"/>
      <c r="B129" s="12" t="s">
        <v>24</v>
      </c>
      <c r="C129" s="25">
        <v>43073</v>
      </c>
      <c r="D129" s="21" t="s">
        <v>14</v>
      </c>
      <c r="E129" s="21">
        <v>2</v>
      </c>
      <c r="F129" s="21" t="s">
        <v>14</v>
      </c>
      <c r="G129" s="21">
        <v>2</v>
      </c>
      <c r="H129" s="21" t="s">
        <v>14</v>
      </c>
      <c r="I129" s="21">
        <v>2</v>
      </c>
      <c r="J129" s="21" t="s">
        <v>14</v>
      </c>
      <c r="K129" s="21">
        <v>2</v>
      </c>
      <c r="L129" s="31" t="s">
        <v>14</v>
      </c>
      <c r="M129" s="38">
        <v>2</v>
      </c>
      <c r="N129" s="9"/>
    </row>
    <row r="130" spans="1:14" x14ac:dyDescent="0.3">
      <c r="A130" s="10"/>
      <c r="B130" s="12" t="s">
        <v>24</v>
      </c>
      <c r="C130" s="25">
        <v>43073</v>
      </c>
      <c r="D130" s="21" t="s">
        <v>14</v>
      </c>
      <c r="E130" s="21">
        <v>2</v>
      </c>
      <c r="F130" s="21" t="s">
        <v>14</v>
      </c>
      <c r="G130" s="21">
        <v>2</v>
      </c>
      <c r="H130" s="21" t="s">
        <v>14</v>
      </c>
      <c r="I130" s="21">
        <v>2</v>
      </c>
      <c r="J130" s="21" t="s">
        <v>14</v>
      </c>
      <c r="K130" s="21">
        <v>2</v>
      </c>
      <c r="L130" s="31" t="s">
        <v>14</v>
      </c>
      <c r="M130" s="38">
        <v>2</v>
      </c>
      <c r="N130" s="9"/>
    </row>
    <row r="131" spans="1:14" x14ac:dyDescent="0.3">
      <c r="A131" s="10"/>
      <c r="B131" s="40" t="s">
        <v>44</v>
      </c>
      <c r="C131" s="25"/>
      <c r="D131" s="64">
        <f>COUNT(E126:E130)</f>
        <v>5</v>
      </c>
      <c r="E131" s="64"/>
      <c r="F131" s="64">
        <f t="shared" ref="F131:L131" si="36">COUNT(G126:G130)</f>
        <v>5</v>
      </c>
      <c r="G131" s="64"/>
      <c r="H131" s="64">
        <f t="shared" si="36"/>
        <v>5</v>
      </c>
      <c r="I131" s="64"/>
      <c r="J131" s="64">
        <f t="shared" si="36"/>
        <v>5</v>
      </c>
      <c r="K131" s="64"/>
      <c r="L131" s="64">
        <f t="shared" si="36"/>
        <v>5</v>
      </c>
      <c r="M131" s="38"/>
      <c r="N131" s="9"/>
    </row>
    <row r="132" spans="1:14" x14ac:dyDescent="0.3">
      <c r="A132" s="10"/>
      <c r="B132" s="41" t="s">
        <v>45</v>
      </c>
      <c r="C132" s="25"/>
      <c r="D132" s="64"/>
      <c r="E132" s="21"/>
      <c r="F132" s="21"/>
      <c r="G132" s="21"/>
      <c r="H132" s="21"/>
      <c r="I132" s="21"/>
      <c r="J132" s="21"/>
      <c r="K132" s="21"/>
      <c r="L132" s="31"/>
      <c r="M132" s="38"/>
      <c r="N132" s="9"/>
    </row>
    <row r="133" spans="1:14" x14ac:dyDescent="0.3">
      <c r="A133" s="10"/>
      <c r="B133" s="40" t="s">
        <v>46</v>
      </c>
      <c r="C133" s="25"/>
      <c r="D133" s="64">
        <f>COUNTIF(E126:E130,"2")</f>
        <v>4</v>
      </c>
      <c r="E133" s="64"/>
      <c r="F133" s="64">
        <f t="shared" ref="F133:L133" si="37">COUNTIF(G126:G130,"2")</f>
        <v>5</v>
      </c>
      <c r="G133" s="64"/>
      <c r="H133" s="64">
        <f t="shared" si="37"/>
        <v>5</v>
      </c>
      <c r="I133" s="64"/>
      <c r="J133" s="64">
        <f t="shared" si="37"/>
        <v>5</v>
      </c>
      <c r="K133" s="64"/>
      <c r="L133" s="64">
        <f t="shared" si="37"/>
        <v>5</v>
      </c>
      <c r="M133" s="38"/>
      <c r="N133" s="9"/>
    </row>
    <row r="134" spans="1:14" x14ac:dyDescent="0.3">
      <c r="A134" s="10"/>
      <c r="B134" s="40" t="s">
        <v>47</v>
      </c>
      <c r="C134" s="25"/>
      <c r="D134" s="64">
        <f>COUNTIF(E126:E130,"1")</f>
        <v>1</v>
      </c>
      <c r="E134" s="64"/>
      <c r="F134" s="64">
        <f t="shared" ref="F134:L134" si="38">COUNTIF(G126:G130,"1")</f>
        <v>0</v>
      </c>
      <c r="G134" s="64"/>
      <c r="H134" s="64">
        <f t="shared" si="38"/>
        <v>0</v>
      </c>
      <c r="I134" s="64"/>
      <c r="J134" s="64">
        <f t="shared" si="38"/>
        <v>0</v>
      </c>
      <c r="K134" s="64"/>
      <c r="L134" s="64">
        <f t="shared" si="38"/>
        <v>0</v>
      </c>
      <c r="M134" s="38"/>
      <c r="N134" s="9"/>
    </row>
    <row r="135" spans="1:14" x14ac:dyDescent="0.3">
      <c r="A135" s="10"/>
      <c r="B135" s="40" t="s">
        <v>48</v>
      </c>
      <c r="C135" s="25"/>
      <c r="D135" s="64">
        <f>COUNTIF(E126:E130,"0")</f>
        <v>0</v>
      </c>
      <c r="E135" s="64"/>
      <c r="F135" s="64">
        <f t="shared" ref="F135:L135" si="39">COUNTIF(G126:G130,"0")</f>
        <v>0</v>
      </c>
      <c r="G135" s="64"/>
      <c r="H135" s="64">
        <f t="shared" si="39"/>
        <v>0</v>
      </c>
      <c r="I135" s="64"/>
      <c r="J135" s="64">
        <f t="shared" si="39"/>
        <v>0</v>
      </c>
      <c r="K135" s="64"/>
      <c r="L135" s="64">
        <f t="shared" si="39"/>
        <v>0</v>
      </c>
      <c r="M135" s="38"/>
      <c r="N135" s="9"/>
    </row>
    <row r="136" spans="1:14" x14ac:dyDescent="0.3">
      <c r="A136" s="10"/>
      <c r="B136" s="40"/>
      <c r="C136" s="25"/>
      <c r="D136" s="64"/>
      <c r="E136" s="21"/>
      <c r="F136" s="21"/>
      <c r="G136" s="21"/>
      <c r="H136" s="21"/>
      <c r="I136" s="21"/>
      <c r="J136" s="21"/>
      <c r="K136" s="21"/>
      <c r="L136" s="31"/>
      <c r="M136" s="38"/>
      <c r="N136" s="9"/>
    </row>
    <row r="137" spans="1:14" x14ac:dyDescent="0.3">
      <c r="A137" s="10"/>
      <c r="B137" s="42" t="s">
        <v>49</v>
      </c>
      <c r="C137" s="25"/>
      <c r="D137" s="65">
        <f>AVERAGE(E126:E130)</f>
        <v>1.8</v>
      </c>
      <c r="E137" s="65"/>
      <c r="F137" s="65">
        <f t="shared" ref="F137:L137" si="40">AVERAGE(G126:G130)</f>
        <v>2</v>
      </c>
      <c r="G137" s="65"/>
      <c r="H137" s="65">
        <f t="shared" si="40"/>
        <v>2</v>
      </c>
      <c r="I137" s="65"/>
      <c r="J137" s="65">
        <f t="shared" si="40"/>
        <v>2</v>
      </c>
      <c r="K137" s="65"/>
      <c r="L137" s="65">
        <f t="shared" si="40"/>
        <v>2</v>
      </c>
      <c r="M137" s="38"/>
      <c r="N137" s="9"/>
    </row>
    <row r="138" spans="1:14" x14ac:dyDescent="0.3">
      <c r="A138" s="10"/>
      <c r="B138" s="40" t="s">
        <v>50</v>
      </c>
      <c r="C138" s="25"/>
      <c r="D138" s="64">
        <f>MODE(E126:E130)</f>
        <v>2</v>
      </c>
      <c r="E138" s="64"/>
      <c r="F138" s="64">
        <f t="shared" ref="F138:L138" si="41">MODE(G126:G130)</f>
        <v>2</v>
      </c>
      <c r="G138" s="64"/>
      <c r="H138" s="64">
        <f t="shared" si="41"/>
        <v>2</v>
      </c>
      <c r="I138" s="64"/>
      <c r="J138" s="64">
        <f t="shared" si="41"/>
        <v>2</v>
      </c>
      <c r="K138" s="64"/>
      <c r="L138" s="64">
        <f t="shared" si="41"/>
        <v>2</v>
      </c>
      <c r="M138" s="38"/>
      <c r="N138" s="9"/>
    </row>
    <row r="139" spans="1:14" x14ac:dyDescent="0.3">
      <c r="A139" s="10"/>
      <c r="B139" s="43" t="s">
        <v>51</v>
      </c>
      <c r="C139" s="25"/>
      <c r="D139" s="73">
        <f>MEDIAN(E126:E130)</f>
        <v>2</v>
      </c>
      <c r="E139" s="73"/>
      <c r="F139" s="73">
        <f t="shared" ref="F139:L139" si="42">MEDIAN(G126:G130)</f>
        <v>2</v>
      </c>
      <c r="G139" s="73"/>
      <c r="H139" s="73">
        <f t="shared" si="42"/>
        <v>2</v>
      </c>
      <c r="I139" s="73"/>
      <c r="J139" s="73">
        <f t="shared" si="42"/>
        <v>2</v>
      </c>
      <c r="K139" s="73"/>
      <c r="L139" s="73">
        <f t="shared" si="42"/>
        <v>2</v>
      </c>
      <c r="M139" s="38"/>
      <c r="N139" s="9"/>
    </row>
    <row r="140" spans="1:14" x14ac:dyDescent="0.3">
      <c r="A140" s="10"/>
      <c r="B140" s="42" t="s">
        <v>52</v>
      </c>
      <c r="C140" s="25"/>
      <c r="D140" s="65">
        <f>_xlfn.STDEV.P(E126:E130)</f>
        <v>0.4</v>
      </c>
      <c r="E140" s="65"/>
      <c r="F140" s="65">
        <f t="shared" ref="F140:L140" si="43">_xlfn.STDEV.P(G126:G130)</f>
        <v>0</v>
      </c>
      <c r="G140" s="65"/>
      <c r="H140" s="65">
        <f t="shared" si="43"/>
        <v>0</v>
      </c>
      <c r="I140" s="65"/>
      <c r="J140" s="65">
        <f t="shared" si="43"/>
        <v>0</v>
      </c>
      <c r="K140" s="65"/>
      <c r="L140" s="65">
        <f t="shared" si="43"/>
        <v>0</v>
      </c>
      <c r="M140" s="38"/>
      <c r="N140" s="9"/>
    </row>
    <row r="141" spans="1:14" x14ac:dyDescent="0.3">
      <c r="A141" s="10"/>
      <c r="B141" s="44" t="s">
        <v>53</v>
      </c>
      <c r="C141" s="25"/>
      <c r="D141" s="66">
        <f>D133/D131</f>
        <v>0.8</v>
      </c>
      <c r="E141" s="66"/>
      <c r="F141" s="66">
        <f t="shared" ref="F141:L141" si="44">F133/F131</f>
        <v>1</v>
      </c>
      <c r="G141" s="66"/>
      <c r="H141" s="66">
        <f t="shared" si="44"/>
        <v>1</v>
      </c>
      <c r="I141" s="66"/>
      <c r="J141" s="66">
        <f t="shared" si="44"/>
        <v>1</v>
      </c>
      <c r="K141" s="66"/>
      <c r="L141" s="66">
        <f t="shared" si="44"/>
        <v>1</v>
      </c>
      <c r="M141" s="38"/>
      <c r="N141" s="9"/>
    </row>
    <row r="142" spans="1:14" ht="15" thickBot="1" x14ac:dyDescent="0.35">
      <c r="A142" s="10"/>
      <c r="B142" s="45"/>
      <c r="C142" s="86"/>
      <c r="D142" s="81"/>
      <c r="E142" s="71"/>
      <c r="F142" s="71"/>
      <c r="G142" s="71"/>
      <c r="H142" s="71"/>
      <c r="I142" s="71"/>
      <c r="J142" s="71"/>
      <c r="K142" s="71"/>
      <c r="L142" s="72"/>
      <c r="M142" s="70"/>
      <c r="N142" s="9"/>
    </row>
    <row r="143" spans="1:14" x14ac:dyDescent="0.3">
      <c r="A143" s="10"/>
      <c r="B143" s="12" t="s">
        <v>25</v>
      </c>
      <c r="C143" s="67">
        <v>43073</v>
      </c>
      <c r="D143" s="60" t="s">
        <v>15</v>
      </c>
      <c r="E143" s="60">
        <v>1</v>
      </c>
      <c r="F143" s="60" t="s">
        <v>14</v>
      </c>
      <c r="G143" s="60">
        <v>2</v>
      </c>
      <c r="H143" s="60" t="s">
        <v>14</v>
      </c>
      <c r="I143" s="60">
        <v>2</v>
      </c>
      <c r="J143" s="60" t="s">
        <v>14</v>
      </c>
      <c r="K143" s="60">
        <v>2</v>
      </c>
      <c r="L143" s="68" t="s">
        <v>15</v>
      </c>
      <c r="M143" s="69">
        <v>1</v>
      </c>
      <c r="N143" s="9"/>
    </row>
    <row r="144" spans="1:14" x14ac:dyDescent="0.3">
      <c r="A144" s="10"/>
      <c r="B144" s="12" t="s">
        <v>25</v>
      </c>
      <c r="C144" s="25">
        <v>43073</v>
      </c>
      <c r="D144" s="21" t="s">
        <v>14</v>
      </c>
      <c r="E144" s="21">
        <v>2</v>
      </c>
      <c r="F144" s="21" t="s">
        <v>14</v>
      </c>
      <c r="G144" s="21">
        <v>2</v>
      </c>
      <c r="H144" s="21" t="s">
        <v>14</v>
      </c>
      <c r="I144" s="21">
        <v>2</v>
      </c>
      <c r="J144" s="21" t="s">
        <v>14</v>
      </c>
      <c r="K144" s="21">
        <v>2</v>
      </c>
      <c r="L144" s="31" t="s">
        <v>15</v>
      </c>
      <c r="M144" s="38">
        <v>1</v>
      </c>
      <c r="N144" s="9"/>
    </row>
    <row r="145" spans="1:14" x14ac:dyDescent="0.3">
      <c r="A145" s="10"/>
      <c r="B145" s="12" t="s">
        <v>25</v>
      </c>
      <c r="C145" s="25">
        <v>43073</v>
      </c>
      <c r="D145" s="21" t="s">
        <v>14</v>
      </c>
      <c r="E145" s="21">
        <v>2</v>
      </c>
      <c r="F145" s="21" t="s">
        <v>14</v>
      </c>
      <c r="G145" s="21">
        <v>2</v>
      </c>
      <c r="H145" s="21" t="s">
        <v>14</v>
      </c>
      <c r="I145" s="21">
        <v>2</v>
      </c>
      <c r="J145" s="21" t="s">
        <v>14</v>
      </c>
      <c r="K145" s="21">
        <v>2</v>
      </c>
      <c r="L145" s="31" t="s">
        <v>14</v>
      </c>
      <c r="M145" s="38">
        <v>2</v>
      </c>
      <c r="N145" s="9"/>
    </row>
    <row r="146" spans="1:14" x14ac:dyDescent="0.3">
      <c r="A146" s="10"/>
      <c r="B146" s="12" t="s">
        <v>25</v>
      </c>
      <c r="C146" s="25">
        <v>43108</v>
      </c>
      <c r="D146" s="21" t="s">
        <v>15</v>
      </c>
      <c r="E146" s="21">
        <v>1</v>
      </c>
      <c r="F146" s="21" t="s">
        <v>14</v>
      </c>
      <c r="G146" s="21">
        <v>2</v>
      </c>
      <c r="H146" s="21" t="s">
        <v>14</v>
      </c>
      <c r="I146" s="21">
        <v>2</v>
      </c>
      <c r="J146" s="21" t="s">
        <v>14</v>
      </c>
      <c r="K146" s="21">
        <v>2</v>
      </c>
      <c r="L146" s="31" t="s">
        <v>14</v>
      </c>
      <c r="M146" s="38">
        <v>2</v>
      </c>
      <c r="N146" s="9"/>
    </row>
    <row r="147" spans="1:14" x14ac:dyDescent="0.3">
      <c r="A147" s="10"/>
      <c r="B147" s="40" t="s">
        <v>44</v>
      </c>
      <c r="C147" s="25"/>
      <c r="D147" s="64">
        <f>COUNT(E143:E146)</f>
        <v>4</v>
      </c>
      <c r="E147" s="64"/>
      <c r="F147" s="64">
        <f t="shared" ref="F147:L147" si="45">COUNT(G143:G146)</f>
        <v>4</v>
      </c>
      <c r="G147" s="64"/>
      <c r="H147" s="64">
        <f t="shared" si="45"/>
        <v>4</v>
      </c>
      <c r="I147" s="64"/>
      <c r="J147" s="64">
        <f t="shared" si="45"/>
        <v>4</v>
      </c>
      <c r="K147" s="64"/>
      <c r="L147" s="64">
        <f t="shared" si="45"/>
        <v>4</v>
      </c>
      <c r="M147" s="38"/>
      <c r="N147" s="9"/>
    </row>
    <row r="148" spans="1:14" x14ac:dyDescent="0.3">
      <c r="A148" s="10"/>
      <c r="B148" s="41" t="s">
        <v>45</v>
      </c>
      <c r="C148" s="25"/>
      <c r="D148" s="64"/>
      <c r="E148" s="21"/>
      <c r="F148" s="21"/>
      <c r="G148" s="21"/>
      <c r="H148" s="21"/>
      <c r="I148" s="21"/>
      <c r="J148" s="21"/>
      <c r="K148" s="21"/>
      <c r="L148" s="31"/>
      <c r="M148" s="38"/>
      <c r="N148" s="9"/>
    </row>
    <row r="149" spans="1:14" x14ac:dyDescent="0.3">
      <c r="A149" s="10"/>
      <c r="B149" s="40" t="s">
        <v>46</v>
      </c>
      <c r="C149" s="25"/>
      <c r="D149" s="64">
        <f>COUNTIF(E143:E146,"2")</f>
        <v>2</v>
      </c>
      <c r="E149" s="64"/>
      <c r="F149" s="64">
        <f t="shared" ref="F149:L149" si="46">COUNTIF(G143:G146,"2")</f>
        <v>4</v>
      </c>
      <c r="G149" s="64"/>
      <c r="H149" s="64">
        <f t="shared" si="46"/>
        <v>4</v>
      </c>
      <c r="I149" s="64"/>
      <c r="J149" s="64">
        <f t="shared" si="46"/>
        <v>4</v>
      </c>
      <c r="K149" s="64"/>
      <c r="L149" s="64">
        <f t="shared" si="46"/>
        <v>2</v>
      </c>
      <c r="M149" s="38"/>
      <c r="N149" s="9"/>
    </row>
    <row r="150" spans="1:14" x14ac:dyDescent="0.3">
      <c r="A150" s="10"/>
      <c r="B150" s="40" t="s">
        <v>47</v>
      </c>
      <c r="C150" s="25"/>
      <c r="D150" s="64">
        <f>COUNTIF(E143:E146,"1")</f>
        <v>2</v>
      </c>
      <c r="E150" s="64"/>
      <c r="F150" s="64">
        <f t="shared" ref="F150:L150" si="47">COUNTIF(G143:G146,"1")</f>
        <v>0</v>
      </c>
      <c r="G150" s="64"/>
      <c r="H150" s="64">
        <f t="shared" si="47"/>
        <v>0</v>
      </c>
      <c r="I150" s="64"/>
      <c r="J150" s="64">
        <f t="shared" si="47"/>
        <v>0</v>
      </c>
      <c r="K150" s="64"/>
      <c r="L150" s="64">
        <f t="shared" si="47"/>
        <v>2</v>
      </c>
      <c r="M150" s="38"/>
      <c r="N150" s="9"/>
    </row>
    <row r="151" spans="1:14" x14ac:dyDescent="0.3">
      <c r="A151" s="10"/>
      <c r="B151" s="40" t="s">
        <v>48</v>
      </c>
      <c r="C151" s="25"/>
      <c r="D151" s="64">
        <f>COUNTIF(E143:E146,"0")</f>
        <v>0</v>
      </c>
      <c r="E151" s="64"/>
      <c r="F151" s="64">
        <f t="shared" ref="F151:L151" si="48">COUNTIF(G143:G146,"0")</f>
        <v>0</v>
      </c>
      <c r="G151" s="64"/>
      <c r="H151" s="64">
        <f t="shared" si="48"/>
        <v>0</v>
      </c>
      <c r="I151" s="64"/>
      <c r="J151" s="64">
        <f t="shared" si="48"/>
        <v>0</v>
      </c>
      <c r="K151" s="64"/>
      <c r="L151" s="64">
        <f t="shared" si="48"/>
        <v>0</v>
      </c>
      <c r="M151" s="38"/>
      <c r="N151" s="9"/>
    </row>
    <row r="152" spans="1:14" x14ac:dyDescent="0.3">
      <c r="A152" s="10"/>
      <c r="B152" s="40"/>
      <c r="C152" s="25"/>
      <c r="D152" s="64"/>
      <c r="E152" s="21"/>
      <c r="F152" s="21"/>
      <c r="G152" s="21"/>
      <c r="H152" s="21"/>
      <c r="I152" s="21"/>
      <c r="J152" s="21"/>
      <c r="K152" s="21"/>
      <c r="L152" s="31"/>
      <c r="M152" s="38"/>
      <c r="N152" s="9"/>
    </row>
    <row r="153" spans="1:14" x14ac:dyDescent="0.3">
      <c r="A153" s="10"/>
      <c r="B153" s="42" t="s">
        <v>49</v>
      </c>
      <c r="C153" s="25"/>
      <c r="D153" s="65">
        <f>AVERAGE(E143:E146)</f>
        <v>1.5</v>
      </c>
      <c r="E153" s="65"/>
      <c r="F153" s="65">
        <f t="shared" ref="F153:L153" si="49">AVERAGE(G143:G146)</f>
        <v>2</v>
      </c>
      <c r="G153" s="65"/>
      <c r="H153" s="65">
        <f t="shared" si="49"/>
        <v>2</v>
      </c>
      <c r="I153" s="65"/>
      <c r="J153" s="65">
        <f t="shared" si="49"/>
        <v>2</v>
      </c>
      <c r="K153" s="65"/>
      <c r="L153" s="65">
        <f t="shared" si="49"/>
        <v>1.5</v>
      </c>
      <c r="M153" s="38"/>
      <c r="N153" s="9"/>
    </row>
    <row r="154" spans="1:14" x14ac:dyDescent="0.3">
      <c r="A154" s="10"/>
      <c r="B154" s="40" t="s">
        <v>50</v>
      </c>
      <c r="C154" s="25"/>
      <c r="D154" s="64">
        <f>MODE(E143:E146)</f>
        <v>1</v>
      </c>
      <c r="E154" s="64"/>
      <c r="F154" s="64">
        <f t="shared" ref="F154:L154" si="50">MODE(G143:G146)</f>
        <v>2</v>
      </c>
      <c r="G154" s="64"/>
      <c r="H154" s="64">
        <f t="shared" si="50"/>
        <v>2</v>
      </c>
      <c r="I154" s="64"/>
      <c r="J154" s="64">
        <f t="shared" si="50"/>
        <v>2</v>
      </c>
      <c r="K154" s="64"/>
      <c r="L154" s="64">
        <f t="shared" si="50"/>
        <v>1</v>
      </c>
      <c r="M154" s="38"/>
      <c r="N154" s="9"/>
    </row>
    <row r="155" spans="1:14" x14ac:dyDescent="0.3">
      <c r="A155" s="10"/>
      <c r="B155" s="43" t="s">
        <v>51</v>
      </c>
      <c r="C155" s="25"/>
      <c r="D155" s="73">
        <f>MEDIAN(E143:E146)</f>
        <v>1.5</v>
      </c>
      <c r="E155" s="73"/>
      <c r="F155" s="73">
        <f t="shared" ref="F155:L155" si="51">MEDIAN(G143:G146)</f>
        <v>2</v>
      </c>
      <c r="G155" s="73"/>
      <c r="H155" s="73">
        <f t="shared" si="51"/>
        <v>2</v>
      </c>
      <c r="I155" s="73"/>
      <c r="J155" s="73">
        <f t="shared" si="51"/>
        <v>2</v>
      </c>
      <c r="K155" s="73"/>
      <c r="L155" s="73">
        <f t="shared" si="51"/>
        <v>1.5</v>
      </c>
      <c r="M155" s="38"/>
      <c r="N155" s="9"/>
    </row>
    <row r="156" spans="1:14" x14ac:dyDescent="0.3">
      <c r="A156" s="10"/>
      <c r="B156" s="42" t="s">
        <v>52</v>
      </c>
      <c r="C156" s="25"/>
      <c r="D156" s="65">
        <f>_xlfn.STDEV.P(E143:E146)</f>
        <v>0.5</v>
      </c>
      <c r="E156" s="65"/>
      <c r="F156" s="65">
        <f t="shared" ref="F156:L156" si="52">_xlfn.STDEV.P(G143:G146)</f>
        <v>0</v>
      </c>
      <c r="G156" s="65"/>
      <c r="H156" s="65">
        <f t="shared" si="52"/>
        <v>0</v>
      </c>
      <c r="I156" s="65"/>
      <c r="J156" s="65">
        <f t="shared" si="52"/>
        <v>0</v>
      </c>
      <c r="K156" s="65"/>
      <c r="L156" s="65">
        <f t="shared" si="52"/>
        <v>0.5</v>
      </c>
      <c r="M156" s="38"/>
      <c r="N156" s="9"/>
    </row>
    <row r="157" spans="1:14" x14ac:dyDescent="0.3">
      <c r="A157" s="10"/>
      <c r="B157" s="44" t="s">
        <v>53</v>
      </c>
      <c r="C157" s="25"/>
      <c r="D157" s="66">
        <f>D149/D147</f>
        <v>0.5</v>
      </c>
      <c r="E157" s="66"/>
      <c r="F157" s="66">
        <f t="shared" ref="F157:L157" si="53">F149/F147</f>
        <v>1</v>
      </c>
      <c r="G157" s="66"/>
      <c r="H157" s="66">
        <f t="shared" si="53"/>
        <v>1</v>
      </c>
      <c r="I157" s="66"/>
      <c r="J157" s="66">
        <f t="shared" si="53"/>
        <v>1</v>
      </c>
      <c r="K157" s="66"/>
      <c r="L157" s="66">
        <f t="shared" si="53"/>
        <v>0.5</v>
      </c>
      <c r="M157" s="38"/>
      <c r="N157" s="9"/>
    </row>
    <row r="158" spans="1:14" ht="15" thickBot="1" x14ac:dyDescent="0.35">
      <c r="A158" s="10"/>
      <c r="B158" s="45"/>
      <c r="C158" s="86"/>
      <c r="D158" s="81"/>
      <c r="E158" s="71"/>
      <c r="F158" s="71"/>
      <c r="G158" s="71"/>
      <c r="H158" s="71"/>
      <c r="I158" s="71"/>
      <c r="J158" s="71"/>
      <c r="K158" s="71"/>
      <c r="L158" s="72"/>
      <c r="M158" s="70"/>
      <c r="N158" s="9"/>
    </row>
    <row r="159" spans="1:14" x14ac:dyDescent="0.3">
      <c r="A159" s="10"/>
      <c r="B159" s="12" t="s">
        <v>26</v>
      </c>
      <c r="C159" s="67">
        <v>43073</v>
      </c>
      <c r="D159" s="60" t="s">
        <v>14</v>
      </c>
      <c r="E159" s="60">
        <v>2</v>
      </c>
      <c r="F159" s="60" t="s">
        <v>14</v>
      </c>
      <c r="G159" s="60">
        <v>2</v>
      </c>
      <c r="H159" s="60" t="s">
        <v>14</v>
      </c>
      <c r="I159" s="60">
        <v>2</v>
      </c>
      <c r="J159" s="60" t="s">
        <v>14</v>
      </c>
      <c r="K159" s="60">
        <v>2</v>
      </c>
      <c r="L159" s="68" t="s">
        <v>14</v>
      </c>
      <c r="M159" s="69">
        <v>2</v>
      </c>
      <c r="N159" s="9"/>
    </row>
    <row r="160" spans="1:14" x14ac:dyDescent="0.3">
      <c r="A160" s="10"/>
      <c r="B160" s="12" t="s">
        <v>26</v>
      </c>
      <c r="C160" s="25">
        <v>43073</v>
      </c>
      <c r="D160" s="21" t="s">
        <v>14</v>
      </c>
      <c r="E160" s="21">
        <v>2</v>
      </c>
      <c r="F160" s="21" t="s">
        <v>14</v>
      </c>
      <c r="G160" s="21">
        <v>2</v>
      </c>
      <c r="H160" s="21" t="s">
        <v>14</v>
      </c>
      <c r="I160" s="21">
        <v>2</v>
      </c>
      <c r="J160" s="21" t="s">
        <v>14</v>
      </c>
      <c r="K160" s="21">
        <v>2</v>
      </c>
      <c r="L160" s="31" t="s">
        <v>14</v>
      </c>
      <c r="M160" s="38">
        <v>2</v>
      </c>
      <c r="N160" s="9"/>
    </row>
    <row r="161" spans="1:14" x14ac:dyDescent="0.3">
      <c r="A161" s="10"/>
      <c r="B161" s="12" t="s">
        <v>27</v>
      </c>
      <c r="C161" s="25">
        <v>43073</v>
      </c>
      <c r="D161" s="21" t="s">
        <v>15</v>
      </c>
      <c r="E161" s="21">
        <v>1</v>
      </c>
      <c r="F161" s="21" t="s">
        <v>14</v>
      </c>
      <c r="G161" s="21">
        <v>1</v>
      </c>
      <c r="H161" s="21" t="s">
        <v>14</v>
      </c>
      <c r="I161" s="21">
        <v>2</v>
      </c>
      <c r="J161" s="21" t="s">
        <v>14</v>
      </c>
      <c r="K161" s="21">
        <v>2</v>
      </c>
      <c r="L161" s="31" t="s">
        <v>14</v>
      </c>
      <c r="M161" s="38">
        <v>2</v>
      </c>
      <c r="N161" s="9"/>
    </row>
    <row r="162" spans="1:14" x14ac:dyDescent="0.3">
      <c r="A162" s="10"/>
      <c r="B162" s="12" t="s">
        <v>27</v>
      </c>
      <c r="C162" s="25">
        <v>43073</v>
      </c>
      <c r="D162" s="21" t="s">
        <v>15</v>
      </c>
      <c r="E162" s="21">
        <v>1</v>
      </c>
      <c r="F162" s="21" t="s">
        <v>15</v>
      </c>
      <c r="G162" s="21">
        <v>1</v>
      </c>
      <c r="H162" s="21" t="s">
        <v>14</v>
      </c>
      <c r="I162" s="21">
        <v>2</v>
      </c>
      <c r="J162" s="21" t="s">
        <v>14</v>
      </c>
      <c r="K162" s="21">
        <v>2</v>
      </c>
      <c r="L162" s="31" t="s">
        <v>14</v>
      </c>
      <c r="M162" s="38">
        <v>2</v>
      </c>
      <c r="N162" s="9"/>
    </row>
    <row r="163" spans="1:14" x14ac:dyDescent="0.3">
      <c r="A163" s="10"/>
      <c r="B163" s="12" t="s">
        <v>27</v>
      </c>
      <c r="C163" s="25">
        <v>43073</v>
      </c>
      <c r="D163" s="21" t="s">
        <v>14</v>
      </c>
      <c r="E163" s="21">
        <v>2</v>
      </c>
      <c r="F163" s="21" t="s">
        <v>15</v>
      </c>
      <c r="G163" s="21">
        <v>2</v>
      </c>
      <c r="H163" s="21" t="s">
        <v>14</v>
      </c>
      <c r="I163" s="21">
        <v>2</v>
      </c>
      <c r="J163" s="21" t="s">
        <v>14</v>
      </c>
      <c r="K163" s="21">
        <v>2</v>
      </c>
      <c r="L163" s="31" t="s">
        <v>14</v>
      </c>
      <c r="M163" s="38">
        <v>2</v>
      </c>
      <c r="N163" s="9"/>
    </row>
    <row r="164" spans="1:14" x14ac:dyDescent="0.3">
      <c r="A164" s="10"/>
      <c r="B164" s="12" t="s">
        <v>27</v>
      </c>
      <c r="C164" s="25">
        <v>43073</v>
      </c>
      <c r="D164" s="21" t="s">
        <v>15</v>
      </c>
      <c r="E164" s="21">
        <v>1</v>
      </c>
      <c r="F164" s="21" t="s">
        <v>14</v>
      </c>
      <c r="G164" s="21">
        <v>2</v>
      </c>
      <c r="H164" s="21" t="s">
        <v>14</v>
      </c>
      <c r="I164" s="21">
        <v>2</v>
      </c>
      <c r="J164" s="21" t="s">
        <v>14</v>
      </c>
      <c r="K164" s="21">
        <v>2</v>
      </c>
      <c r="L164" s="31" t="s">
        <v>14</v>
      </c>
      <c r="M164" s="38">
        <v>2</v>
      </c>
      <c r="N164" s="9"/>
    </row>
    <row r="165" spans="1:14" x14ac:dyDescent="0.3">
      <c r="A165" s="10"/>
      <c r="B165" s="12" t="s">
        <v>27</v>
      </c>
      <c r="C165" s="25">
        <v>43073</v>
      </c>
      <c r="D165" s="21" t="s">
        <v>15</v>
      </c>
      <c r="E165" s="21">
        <v>1</v>
      </c>
      <c r="F165" s="21" t="s">
        <v>14</v>
      </c>
      <c r="G165" s="21">
        <v>2</v>
      </c>
      <c r="H165" s="21" t="s">
        <v>14</v>
      </c>
      <c r="I165" s="21">
        <v>2</v>
      </c>
      <c r="J165" s="21" t="s">
        <v>14</v>
      </c>
      <c r="K165" s="21">
        <v>2</v>
      </c>
      <c r="L165" s="31" t="s">
        <v>14</v>
      </c>
      <c r="M165" s="38">
        <v>2</v>
      </c>
      <c r="N165" s="9"/>
    </row>
    <row r="166" spans="1:14" x14ac:dyDescent="0.3">
      <c r="A166" s="10"/>
      <c r="B166" s="12" t="s">
        <v>27</v>
      </c>
      <c r="C166" s="25">
        <v>43108</v>
      </c>
      <c r="D166" s="21" t="s">
        <v>15</v>
      </c>
      <c r="E166" s="21">
        <v>1</v>
      </c>
      <c r="F166" s="21" t="s">
        <v>14</v>
      </c>
      <c r="G166" s="21">
        <v>2</v>
      </c>
      <c r="H166" s="21" t="s">
        <v>14</v>
      </c>
      <c r="I166" s="21">
        <v>2</v>
      </c>
      <c r="J166" s="21" t="s">
        <v>14</v>
      </c>
      <c r="K166" s="21">
        <v>2</v>
      </c>
      <c r="L166" s="31" t="s">
        <v>14</v>
      </c>
      <c r="M166" s="38">
        <v>2</v>
      </c>
      <c r="N166" s="9"/>
    </row>
    <row r="167" spans="1:14" x14ac:dyDescent="0.3">
      <c r="A167" s="10"/>
      <c r="B167" s="12" t="s">
        <v>27</v>
      </c>
      <c r="C167" s="25">
        <v>43108</v>
      </c>
      <c r="D167" s="21" t="s">
        <v>15</v>
      </c>
      <c r="E167" s="21">
        <v>1</v>
      </c>
      <c r="F167" s="21" t="s">
        <v>14</v>
      </c>
      <c r="G167" s="21"/>
      <c r="H167" s="21" t="s">
        <v>14</v>
      </c>
      <c r="I167" s="21">
        <v>2</v>
      </c>
      <c r="J167" s="21" t="s">
        <v>14</v>
      </c>
      <c r="K167" s="21">
        <v>2</v>
      </c>
      <c r="L167" s="31" t="s">
        <v>14</v>
      </c>
      <c r="M167" s="38">
        <v>2</v>
      </c>
      <c r="N167" s="9"/>
    </row>
    <row r="168" spans="1:14" x14ac:dyDescent="0.3">
      <c r="A168" s="10"/>
      <c r="B168" s="40" t="s">
        <v>44</v>
      </c>
      <c r="C168" s="25"/>
      <c r="D168" s="64">
        <f>COUNT(E159:E167)</f>
        <v>9</v>
      </c>
      <c r="E168" s="64"/>
      <c r="F168" s="64">
        <f t="shared" ref="F168:L168" si="54">COUNT(G159:G167)</f>
        <v>8</v>
      </c>
      <c r="G168" s="64"/>
      <c r="H168" s="64">
        <f t="shared" si="54"/>
        <v>9</v>
      </c>
      <c r="I168" s="64"/>
      <c r="J168" s="64">
        <f t="shared" si="54"/>
        <v>9</v>
      </c>
      <c r="K168" s="64"/>
      <c r="L168" s="64">
        <f t="shared" si="54"/>
        <v>9</v>
      </c>
      <c r="M168" s="38"/>
      <c r="N168" s="9"/>
    </row>
    <row r="169" spans="1:14" x14ac:dyDescent="0.3">
      <c r="A169" s="10"/>
      <c r="B169" s="41" t="s">
        <v>45</v>
      </c>
      <c r="C169" s="25"/>
      <c r="D169" s="64"/>
      <c r="E169" s="21"/>
      <c r="F169" s="21"/>
      <c r="G169" s="21"/>
      <c r="H169" s="21"/>
      <c r="I169" s="21"/>
      <c r="J169" s="21"/>
      <c r="K169" s="21"/>
      <c r="L169" s="31"/>
      <c r="M169" s="38"/>
      <c r="N169" s="9"/>
    </row>
    <row r="170" spans="1:14" x14ac:dyDescent="0.3">
      <c r="A170" s="10"/>
      <c r="B170" s="40" t="s">
        <v>46</v>
      </c>
      <c r="C170" s="25"/>
      <c r="D170" s="64">
        <f>COUNTIF(E159:E167,"2")</f>
        <v>3</v>
      </c>
      <c r="E170" s="64"/>
      <c r="F170" s="64">
        <f t="shared" ref="F170:L170" si="55">COUNTIF(G159:G167,"2")</f>
        <v>6</v>
      </c>
      <c r="G170" s="64"/>
      <c r="H170" s="64">
        <f t="shared" si="55"/>
        <v>9</v>
      </c>
      <c r="I170" s="64"/>
      <c r="J170" s="64">
        <f t="shared" si="55"/>
        <v>9</v>
      </c>
      <c r="K170" s="64"/>
      <c r="L170" s="64">
        <f t="shared" si="55"/>
        <v>9</v>
      </c>
      <c r="M170" s="38"/>
      <c r="N170" s="9"/>
    </row>
    <row r="171" spans="1:14" x14ac:dyDescent="0.3">
      <c r="A171" s="10"/>
      <c r="B171" s="40" t="s">
        <v>47</v>
      </c>
      <c r="C171" s="25"/>
      <c r="D171" s="64">
        <f>COUNTIF(E159:E167,"1")</f>
        <v>6</v>
      </c>
      <c r="E171" s="64"/>
      <c r="F171" s="64">
        <f t="shared" ref="F171:L171" si="56">COUNTIF(G159:G167,"1")</f>
        <v>2</v>
      </c>
      <c r="G171" s="64"/>
      <c r="H171" s="64">
        <f t="shared" si="56"/>
        <v>0</v>
      </c>
      <c r="I171" s="64"/>
      <c r="J171" s="64">
        <f t="shared" si="56"/>
        <v>0</v>
      </c>
      <c r="K171" s="64"/>
      <c r="L171" s="64">
        <f t="shared" si="56"/>
        <v>0</v>
      </c>
      <c r="M171" s="38"/>
      <c r="N171" s="9"/>
    </row>
    <row r="172" spans="1:14" x14ac:dyDescent="0.3">
      <c r="A172" s="10"/>
      <c r="B172" s="40" t="s">
        <v>48</v>
      </c>
      <c r="C172" s="25"/>
      <c r="D172" s="64">
        <f>COUNTIF(E159:E167,"0")</f>
        <v>0</v>
      </c>
      <c r="E172" s="64"/>
      <c r="F172" s="64">
        <f t="shared" ref="F172:L172" si="57">COUNTIF(G159:G167,"0")</f>
        <v>0</v>
      </c>
      <c r="G172" s="64"/>
      <c r="H172" s="64">
        <f t="shared" si="57"/>
        <v>0</v>
      </c>
      <c r="I172" s="64"/>
      <c r="J172" s="64">
        <f t="shared" si="57"/>
        <v>0</v>
      </c>
      <c r="K172" s="64"/>
      <c r="L172" s="64">
        <f t="shared" si="57"/>
        <v>0</v>
      </c>
      <c r="M172" s="38"/>
      <c r="N172" s="9"/>
    </row>
    <row r="173" spans="1:14" x14ac:dyDescent="0.3">
      <c r="A173" s="10"/>
      <c r="B173" s="40"/>
      <c r="C173" s="25"/>
      <c r="D173" s="64"/>
      <c r="E173" s="21"/>
      <c r="F173" s="21"/>
      <c r="G173" s="21"/>
      <c r="H173" s="21"/>
      <c r="I173" s="21"/>
      <c r="J173" s="21"/>
      <c r="K173" s="21"/>
      <c r="L173" s="31"/>
      <c r="M173" s="38"/>
      <c r="N173" s="9"/>
    </row>
    <row r="174" spans="1:14" x14ac:dyDescent="0.3">
      <c r="A174" s="10"/>
      <c r="B174" s="42" t="s">
        <v>49</v>
      </c>
      <c r="C174" s="25"/>
      <c r="D174" s="65">
        <f>AVERAGE(E159:E167)</f>
        <v>1.3333333333333333</v>
      </c>
      <c r="E174" s="65"/>
      <c r="F174" s="65">
        <f t="shared" ref="F174:L174" si="58">AVERAGE(G159:G167)</f>
        <v>1.75</v>
      </c>
      <c r="G174" s="65"/>
      <c r="H174" s="65">
        <f t="shared" si="58"/>
        <v>2</v>
      </c>
      <c r="I174" s="65"/>
      <c r="J174" s="65">
        <f t="shared" si="58"/>
        <v>2</v>
      </c>
      <c r="K174" s="65"/>
      <c r="L174" s="65">
        <f t="shared" si="58"/>
        <v>2</v>
      </c>
      <c r="M174" s="38"/>
      <c r="N174" s="9"/>
    </row>
    <row r="175" spans="1:14" x14ac:dyDescent="0.3">
      <c r="A175" s="10"/>
      <c r="B175" s="40" t="s">
        <v>50</v>
      </c>
      <c r="C175" s="25"/>
      <c r="D175" s="73">
        <f>MODE(E159:E167)</f>
        <v>1</v>
      </c>
      <c r="E175" s="73"/>
      <c r="F175" s="73">
        <f t="shared" ref="F175:L175" si="59">MODE(G159:G167)</f>
        <v>2</v>
      </c>
      <c r="G175" s="73"/>
      <c r="H175" s="73">
        <f t="shared" si="59"/>
        <v>2</v>
      </c>
      <c r="I175" s="73"/>
      <c r="J175" s="73">
        <f t="shared" si="59"/>
        <v>2</v>
      </c>
      <c r="K175" s="73"/>
      <c r="L175" s="73">
        <f t="shared" si="59"/>
        <v>2</v>
      </c>
      <c r="M175" s="38"/>
      <c r="N175" s="9"/>
    </row>
    <row r="176" spans="1:14" x14ac:dyDescent="0.3">
      <c r="A176" s="10"/>
      <c r="B176" s="43" t="s">
        <v>51</v>
      </c>
      <c r="C176" s="25"/>
      <c r="D176" s="64">
        <f>MEDIAN(E159:E167)</f>
        <v>1</v>
      </c>
      <c r="E176" s="64"/>
      <c r="F176" s="64">
        <f t="shared" ref="F176:L176" si="60">MEDIAN(G159:G167)</f>
        <v>2</v>
      </c>
      <c r="G176" s="64"/>
      <c r="H176" s="64">
        <f t="shared" si="60"/>
        <v>2</v>
      </c>
      <c r="I176" s="64"/>
      <c r="J176" s="64">
        <f t="shared" si="60"/>
        <v>2</v>
      </c>
      <c r="K176" s="64"/>
      <c r="L176" s="64">
        <f t="shared" si="60"/>
        <v>2</v>
      </c>
      <c r="M176" s="38"/>
      <c r="N176" s="9"/>
    </row>
    <row r="177" spans="1:14" x14ac:dyDescent="0.3">
      <c r="A177" s="10"/>
      <c r="B177" s="42" t="s">
        <v>52</v>
      </c>
      <c r="C177" s="25"/>
      <c r="D177" s="65">
        <f>_xlfn.STDEV.P(E159:E167)</f>
        <v>0.47140452079103168</v>
      </c>
      <c r="E177" s="65"/>
      <c r="F177" s="65">
        <f t="shared" ref="F177:L177" si="61">_xlfn.STDEV.P(G159:G167)</f>
        <v>0.4330127018922193</v>
      </c>
      <c r="G177" s="65"/>
      <c r="H177" s="65">
        <f t="shared" si="61"/>
        <v>0</v>
      </c>
      <c r="I177" s="65"/>
      <c r="J177" s="65">
        <f t="shared" si="61"/>
        <v>0</v>
      </c>
      <c r="K177" s="65"/>
      <c r="L177" s="65">
        <f t="shared" si="61"/>
        <v>0</v>
      </c>
      <c r="M177" s="38"/>
      <c r="N177" s="9"/>
    </row>
    <row r="178" spans="1:14" x14ac:dyDescent="0.3">
      <c r="A178" s="10"/>
      <c r="B178" s="44" t="s">
        <v>53</v>
      </c>
      <c r="C178" s="25"/>
      <c r="D178" s="66">
        <f>D170/D168</f>
        <v>0.33333333333333331</v>
      </c>
      <c r="E178" s="66"/>
      <c r="F178" s="66">
        <f t="shared" ref="F178:L178" si="62">F170/F168</f>
        <v>0.75</v>
      </c>
      <c r="G178" s="66"/>
      <c r="H178" s="66">
        <f t="shared" si="62"/>
        <v>1</v>
      </c>
      <c r="I178" s="66"/>
      <c r="J178" s="66">
        <f t="shared" si="62"/>
        <v>1</v>
      </c>
      <c r="K178" s="66"/>
      <c r="L178" s="66">
        <f t="shared" si="62"/>
        <v>1</v>
      </c>
      <c r="M178" s="38"/>
      <c r="N178" s="9"/>
    </row>
    <row r="179" spans="1:14" ht="15" thickBot="1" x14ac:dyDescent="0.35">
      <c r="A179" s="10"/>
      <c r="B179" s="45"/>
      <c r="C179" s="86"/>
      <c r="D179" s="71"/>
      <c r="E179" s="71"/>
      <c r="F179" s="71"/>
      <c r="G179" s="71"/>
      <c r="H179" s="71"/>
      <c r="I179" s="71"/>
      <c r="J179" s="71"/>
      <c r="K179" s="71"/>
      <c r="L179" s="72"/>
      <c r="M179" s="70"/>
      <c r="N179" s="9"/>
    </row>
    <row r="180" spans="1:14" x14ac:dyDescent="0.3">
      <c r="A180" s="10"/>
      <c r="B180" s="47" t="s">
        <v>28</v>
      </c>
      <c r="C180" s="67">
        <v>43073</v>
      </c>
      <c r="D180" s="60" t="s">
        <v>15</v>
      </c>
      <c r="E180" s="60">
        <v>1</v>
      </c>
      <c r="F180" s="60" t="s">
        <v>14</v>
      </c>
      <c r="G180" s="60">
        <v>2</v>
      </c>
      <c r="H180" s="60" t="s">
        <v>14</v>
      </c>
      <c r="I180" s="60">
        <v>2</v>
      </c>
      <c r="J180" s="60" t="s">
        <v>14</v>
      </c>
      <c r="K180" s="60">
        <v>2</v>
      </c>
      <c r="L180" s="68" t="s">
        <v>14</v>
      </c>
      <c r="M180" s="69">
        <v>2</v>
      </c>
      <c r="N180" s="9"/>
    </row>
    <row r="181" spans="1:14" x14ac:dyDescent="0.3">
      <c r="A181" s="10"/>
      <c r="B181" s="40" t="s">
        <v>44</v>
      </c>
      <c r="C181" s="83"/>
      <c r="D181" s="77">
        <v>1</v>
      </c>
      <c r="E181" s="77"/>
      <c r="F181" s="77">
        <v>1</v>
      </c>
      <c r="G181" s="77"/>
      <c r="H181" s="77">
        <v>1</v>
      </c>
      <c r="I181" s="77"/>
      <c r="J181" s="77">
        <v>1</v>
      </c>
      <c r="K181" s="77"/>
      <c r="L181" s="87">
        <v>1</v>
      </c>
      <c r="M181" s="41"/>
      <c r="N181" s="9"/>
    </row>
    <row r="182" spans="1:14" x14ac:dyDescent="0.3">
      <c r="A182" s="10"/>
      <c r="B182" s="41" t="s">
        <v>45</v>
      </c>
      <c r="C182" s="83"/>
      <c r="D182" s="58"/>
      <c r="E182" s="58"/>
      <c r="F182" s="58"/>
      <c r="G182" s="58"/>
      <c r="H182" s="58"/>
      <c r="I182" s="58"/>
      <c r="J182" s="58"/>
      <c r="K182" s="58"/>
      <c r="L182" s="59"/>
      <c r="M182" s="38"/>
      <c r="N182" s="9"/>
    </row>
    <row r="183" spans="1:14" x14ac:dyDescent="0.3">
      <c r="A183" s="10"/>
      <c r="B183" s="40" t="s">
        <v>46</v>
      </c>
      <c r="C183" s="83"/>
      <c r="D183" s="77">
        <f>COUNTIF(E180,"2")</f>
        <v>0</v>
      </c>
      <c r="E183" s="77"/>
      <c r="F183" s="77">
        <f t="shared" ref="F183:L183" si="63">COUNTIF(G180,"2")</f>
        <v>1</v>
      </c>
      <c r="G183" s="77"/>
      <c r="H183" s="77">
        <f t="shared" si="63"/>
        <v>1</v>
      </c>
      <c r="I183" s="77"/>
      <c r="J183" s="77">
        <f t="shared" si="63"/>
        <v>1</v>
      </c>
      <c r="K183" s="77"/>
      <c r="L183" s="77">
        <f t="shared" si="63"/>
        <v>1</v>
      </c>
      <c r="M183" s="38"/>
      <c r="N183" s="9"/>
    </row>
    <row r="184" spans="1:14" x14ac:dyDescent="0.3">
      <c r="A184" s="10"/>
      <c r="B184" s="40" t="s">
        <v>47</v>
      </c>
      <c r="C184" s="83"/>
      <c r="D184" s="77">
        <f>COUNTIF(E180,"1")</f>
        <v>1</v>
      </c>
      <c r="E184" s="77"/>
      <c r="F184" s="77">
        <f t="shared" ref="F184:L184" si="64">COUNTIF(G180,"1")</f>
        <v>0</v>
      </c>
      <c r="G184" s="77"/>
      <c r="H184" s="77">
        <f t="shared" si="64"/>
        <v>0</v>
      </c>
      <c r="I184" s="77"/>
      <c r="J184" s="77">
        <f t="shared" si="64"/>
        <v>0</v>
      </c>
      <c r="K184" s="77"/>
      <c r="L184" s="77">
        <f t="shared" si="64"/>
        <v>0</v>
      </c>
      <c r="M184" s="38"/>
      <c r="N184" s="9"/>
    </row>
    <row r="185" spans="1:14" x14ac:dyDescent="0.3">
      <c r="A185" s="10"/>
      <c r="B185" s="40" t="s">
        <v>48</v>
      </c>
      <c r="C185" s="83"/>
      <c r="D185" s="77">
        <f>COUNTIF(E180,"0")</f>
        <v>0</v>
      </c>
      <c r="E185" s="77"/>
      <c r="F185" s="77">
        <f t="shared" ref="F185:L185" si="65">COUNTIF(G180,"0")</f>
        <v>0</v>
      </c>
      <c r="G185" s="77"/>
      <c r="H185" s="77">
        <f t="shared" si="65"/>
        <v>0</v>
      </c>
      <c r="I185" s="77"/>
      <c r="J185" s="77">
        <f t="shared" si="65"/>
        <v>0</v>
      </c>
      <c r="K185" s="77"/>
      <c r="L185" s="77">
        <f t="shared" si="65"/>
        <v>0</v>
      </c>
      <c r="M185" s="38"/>
      <c r="N185" s="9"/>
    </row>
    <row r="186" spans="1:14" x14ac:dyDescent="0.3">
      <c r="A186" s="10"/>
      <c r="B186" s="40"/>
      <c r="C186" s="83"/>
      <c r="D186" s="77"/>
      <c r="E186" s="58"/>
      <c r="F186" s="58"/>
      <c r="G186" s="58"/>
      <c r="H186" s="58"/>
      <c r="I186" s="58"/>
      <c r="J186" s="58"/>
      <c r="K186" s="58"/>
      <c r="L186" s="59"/>
      <c r="M186" s="38"/>
      <c r="N186" s="9"/>
    </row>
    <row r="187" spans="1:14" x14ac:dyDescent="0.3">
      <c r="A187" s="10"/>
      <c r="B187" s="42" t="s">
        <v>49</v>
      </c>
      <c r="C187" s="83"/>
      <c r="D187" s="79">
        <f>AVERAGE(E180)</f>
        <v>1</v>
      </c>
      <c r="E187" s="79"/>
      <c r="F187" s="79">
        <f t="shared" ref="F187:L187" si="66">AVERAGE(G180)</f>
        <v>2</v>
      </c>
      <c r="G187" s="79"/>
      <c r="H187" s="79">
        <f t="shared" si="66"/>
        <v>2</v>
      </c>
      <c r="I187" s="79"/>
      <c r="J187" s="79">
        <f t="shared" si="66"/>
        <v>2</v>
      </c>
      <c r="K187" s="79"/>
      <c r="L187" s="79">
        <f t="shared" si="66"/>
        <v>2</v>
      </c>
      <c r="M187" s="38"/>
      <c r="N187" s="9"/>
    </row>
    <row r="188" spans="1:14" x14ac:dyDescent="0.3">
      <c r="A188" s="10"/>
      <c r="B188" s="40" t="s">
        <v>50</v>
      </c>
      <c r="C188" s="83"/>
      <c r="D188" s="77" t="e">
        <f>MODE(E180)</f>
        <v>#N/A</v>
      </c>
      <c r="E188" s="77"/>
      <c r="F188" s="77" t="e">
        <f t="shared" ref="F188:L188" si="67">MODE(G180)</f>
        <v>#N/A</v>
      </c>
      <c r="G188" s="77"/>
      <c r="H188" s="77" t="e">
        <f t="shared" si="67"/>
        <v>#N/A</v>
      </c>
      <c r="I188" s="77"/>
      <c r="J188" s="77" t="e">
        <f t="shared" si="67"/>
        <v>#N/A</v>
      </c>
      <c r="K188" s="77"/>
      <c r="L188" s="77" t="e">
        <f t="shared" si="67"/>
        <v>#N/A</v>
      </c>
      <c r="M188" s="38"/>
      <c r="N188" s="9"/>
    </row>
    <row r="189" spans="1:14" x14ac:dyDescent="0.3">
      <c r="A189" s="10"/>
      <c r="B189" s="43" t="s">
        <v>51</v>
      </c>
      <c r="C189" s="83"/>
      <c r="D189" s="77">
        <f>MEDIAN(E180)</f>
        <v>1</v>
      </c>
      <c r="E189" s="77"/>
      <c r="F189" s="77">
        <f t="shared" ref="F189:L189" si="68">MEDIAN(G180)</f>
        <v>2</v>
      </c>
      <c r="G189" s="77"/>
      <c r="H189" s="77">
        <f t="shared" si="68"/>
        <v>2</v>
      </c>
      <c r="I189" s="77"/>
      <c r="J189" s="77">
        <f t="shared" si="68"/>
        <v>2</v>
      </c>
      <c r="K189" s="77"/>
      <c r="L189" s="77">
        <f t="shared" si="68"/>
        <v>2</v>
      </c>
      <c r="M189" s="38"/>
      <c r="N189" s="9"/>
    </row>
    <row r="190" spans="1:14" x14ac:dyDescent="0.3">
      <c r="A190" s="10"/>
      <c r="B190" s="42" t="s">
        <v>52</v>
      </c>
      <c r="C190" s="83"/>
      <c r="D190" s="79">
        <f>_xlfn.STDEV.P(E180)</f>
        <v>0</v>
      </c>
      <c r="E190" s="79"/>
      <c r="F190" s="79">
        <f t="shared" ref="F190:L190" si="69">_xlfn.STDEV.P(G180)</f>
        <v>0</v>
      </c>
      <c r="G190" s="79"/>
      <c r="H190" s="79">
        <f t="shared" si="69"/>
        <v>0</v>
      </c>
      <c r="I190" s="79"/>
      <c r="J190" s="79">
        <f t="shared" si="69"/>
        <v>0</v>
      </c>
      <c r="K190" s="79"/>
      <c r="L190" s="79">
        <f t="shared" si="69"/>
        <v>0</v>
      </c>
      <c r="M190" s="38"/>
      <c r="N190" s="9"/>
    </row>
    <row r="191" spans="1:14" x14ac:dyDescent="0.3">
      <c r="A191" s="10"/>
      <c r="B191" s="44" t="s">
        <v>53</v>
      </c>
      <c r="C191" s="83"/>
      <c r="D191" s="80">
        <f>D183/D181</f>
        <v>0</v>
      </c>
      <c r="E191" s="80"/>
      <c r="F191" s="80">
        <f t="shared" ref="F191:L191" si="70">F183/F181</f>
        <v>1</v>
      </c>
      <c r="G191" s="80"/>
      <c r="H191" s="80">
        <f t="shared" si="70"/>
        <v>1</v>
      </c>
      <c r="I191" s="80"/>
      <c r="J191" s="80">
        <f t="shared" si="70"/>
        <v>1</v>
      </c>
      <c r="K191" s="80"/>
      <c r="L191" s="80">
        <f t="shared" si="70"/>
        <v>1</v>
      </c>
      <c r="M191" s="38"/>
      <c r="N191" s="9"/>
    </row>
    <row r="192" spans="1:14" ht="15" thickBot="1" x14ac:dyDescent="0.35">
      <c r="A192" s="10"/>
      <c r="B192" s="45"/>
      <c r="C192" s="88"/>
      <c r="D192" s="74"/>
      <c r="E192" s="74"/>
      <c r="F192" s="74"/>
      <c r="G192" s="74"/>
      <c r="H192" s="74"/>
      <c r="I192" s="74"/>
      <c r="J192" s="74"/>
      <c r="K192" s="74"/>
      <c r="L192" s="75"/>
      <c r="M192" s="70"/>
      <c r="N192" s="9"/>
    </row>
    <row r="193" spans="1:14" x14ac:dyDescent="0.3">
      <c r="A193" s="10"/>
      <c r="B193" s="11" t="s">
        <v>30</v>
      </c>
      <c r="C193" s="53">
        <v>43073</v>
      </c>
      <c r="D193" s="54" t="s">
        <v>15</v>
      </c>
      <c r="E193" s="54">
        <v>1</v>
      </c>
      <c r="F193" s="54" t="s">
        <v>15</v>
      </c>
      <c r="G193" s="54">
        <v>1</v>
      </c>
      <c r="H193" s="54" t="s">
        <v>14</v>
      </c>
      <c r="I193" s="54">
        <v>2</v>
      </c>
      <c r="J193" s="54" t="s">
        <v>14</v>
      </c>
      <c r="K193" s="54">
        <v>2</v>
      </c>
      <c r="L193" s="55" t="s">
        <v>14</v>
      </c>
      <c r="M193" s="69">
        <v>2</v>
      </c>
      <c r="N193" s="9"/>
    </row>
    <row r="194" spans="1:14" x14ac:dyDescent="0.3">
      <c r="A194" s="10"/>
      <c r="B194" s="11" t="s">
        <v>30</v>
      </c>
      <c r="C194" s="53">
        <v>43073</v>
      </c>
      <c r="D194" s="54" t="s">
        <v>15</v>
      </c>
      <c r="E194" s="54">
        <v>1</v>
      </c>
      <c r="F194" s="54" t="s">
        <v>14</v>
      </c>
      <c r="G194" s="54">
        <v>2</v>
      </c>
      <c r="H194" s="54" t="s">
        <v>14</v>
      </c>
      <c r="I194" s="54">
        <v>2</v>
      </c>
      <c r="J194" s="54" t="s">
        <v>14</v>
      </c>
      <c r="K194" s="54">
        <v>2</v>
      </c>
      <c r="L194" s="55" t="s">
        <v>14</v>
      </c>
      <c r="M194" s="38">
        <v>2</v>
      </c>
      <c r="N194" s="9"/>
    </row>
    <row r="195" spans="1:14" x14ac:dyDescent="0.3">
      <c r="A195" s="10"/>
      <c r="B195" s="11" t="s">
        <v>30</v>
      </c>
      <c r="C195" s="53">
        <v>43073</v>
      </c>
      <c r="D195" s="54" t="s">
        <v>14</v>
      </c>
      <c r="E195" s="54">
        <v>2</v>
      </c>
      <c r="F195" s="54" t="s">
        <v>14</v>
      </c>
      <c r="G195" s="54">
        <v>2</v>
      </c>
      <c r="H195" s="54" t="s">
        <v>14</v>
      </c>
      <c r="I195" s="54">
        <v>2</v>
      </c>
      <c r="J195" s="54" t="s">
        <v>14</v>
      </c>
      <c r="K195" s="54">
        <v>2</v>
      </c>
      <c r="L195" s="55" t="s">
        <v>14</v>
      </c>
      <c r="M195" s="38">
        <v>2</v>
      </c>
      <c r="N195" s="9"/>
    </row>
    <row r="196" spans="1:14" x14ac:dyDescent="0.3">
      <c r="A196" s="10"/>
      <c r="B196" s="11" t="s">
        <v>30</v>
      </c>
      <c r="C196" s="53">
        <v>43073</v>
      </c>
      <c r="D196" s="54" t="s">
        <v>14</v>
      </c>
      <c r="E196" s="54">
        <v>2</v>
      </c>
      <c r="F196" s="54" t="s">
        <v>14</v>
      </c>
      <c r="G196" s="54">
        <v>2</v>
      </c>
      <c r="H196" s="54" t="s">
        <v>14</v>
      </c>
      <c r="I196" s="54">
        <v>2</v>
      </c>
      <c r="J196" s="54" t="s">
        <v>14</v>
      </c>
      <c r="K196" s="54">
        <v>2</v>
      </c>
      <c r="L196" s="55" t="s">
        <v>14</v>
      </c>
      <c r="M196" s="38">
        <v>2</v>
      </c>
      <c r="N196" s="9"/>
    </row>
    <row r="197" spans="1:14" x14ac:dyDescent="0.3">
      <c r="A197" s="10"/>
      <c r="B197" s="11" t="s">
        <v>30</v>
      </c>
      <c r="C197" s="53">
        <v>43073</v>
      </c>
      <c r="D197" s="54" t="s">
        <v>15</v>
      </c>
      <c r="E197" s="54">
        <v>1</v>
      </c>
      <c r="F197" s="54" t="s">
        <v>14</v>
      </c>
      <c r="G197" s="54">
        <v>2</v>
      </c>
      <c r="H197" s="54" t="s">
        <v>14</v>
      </c>
      <c r="I197" s="54">
        <v>2</v>
      </c>
      <c r="J197" s="54" t="s">
        <v>14</v>
      </c>
      <c r="K197" s="54">
        <v>2</v>
      </c>
      <c r="L197" s="55" t="s">
        <v>14</v>
      </c>
      <c r="M197" s="38">
        <v>2</v>
      </c>
      <c r="N197" s="9"/>
    </row>
    <row r="198" spans="1:14" x14ac:dyDescent="0.3">
      <c r="A198" s="10"/>
      <c r="B198" s="11" t="s">
        <v>30</v>
      </c>
      <c r="C198" s="53">
        <v>43073</v>
      </c>
      <c r="D198" s="54" t="s">
        <v>14</v>
      </c>
      <c r="E198" s="54">
        <v>2</v>
      </c>
      <c r="F198" s="54" t="s">
        <v>14</v>
      </c>
      <c r="G198" s="54">
        <v>2</v>
      </c>
      <c r="H198" s="54" t="s">
        <v>14</v>
      </c>
      <c r="I198" s="54">
        <v>2</v>
      </c>
      <c r="J198" s="54" t="s">
        <v>14</v>
      </c>
      <c r="K198" s="54">
        <v>2</v>
      </c>
      <c r="L198" s="55" t="s">
        <v>14</v>
      </c>
      <c r="M198" s="38">
        <v>2</v>
      </c>
      <c r="N198" s="9"/>
    </row>
    <row r="199" spans="1:14" x14ac:dyDescent="0.3">
      <c r="A199" s="10"/>
      <c r="B199" s="11" t="s">
        <v>30</v>
      </c>
      <c r="C199" s="53">
        <v>43073</v>
      </c>
      <c r="D199" s="54" t="s">
        <v>14</v>
      </c>
      <c r="E199" s="54">
        <v>2</v>
      </c>
      <c r="F199" s="54" t="s">
        <v>14</v>
      </c>
      <c r="G199" s="54">
        <v>2</v>
      </c>
      <c r="H199" s="54" t="s">
        <v>14</v>
      </c>
      <c r="I199" s="54">
        <v>2</v>
      </c>
      <c r="J199" s="54" t="s">
        <v>14</v>
      </c>
      <c r="K199" s="54">
        <v>2</v>
      </c>
      <c r="L199" s="55" t="s">
        <v>16</v>
      </c>
      <c r="M199" s="38">
        <v>0</v>
      </c>
      <c r="N199" s="9"/>
    </row>
    <row r="200" spans="1:14" x14ac:dyDescent="0.3">
      <c r="A200" s="10"/>
      <c r="B200" s="11" t="s">
        <v>30</v>
      </c>
      <c r="C200" s="53">
        <v>43073</v>
      </c>
      <c r="D200" s="54" t="s">
        <v>14</v>
      </c>
      <c r="E200" s="54">
        <v>2</v>
      </c>
      <c r="F200" s="54" t="s">
        <v>14</v>
      </c>
      <c r="G200" s="54">
        <v>2</v>
      </c>
      <c r="H200" s="54" t="s">
        <v>14</v>
      </c>
      <c r="I200" s="54">
        <v>2</v>
      </c>
      <c r="J200" s="54" t="s">
        <v>14</v>
      </c>
      <c r="K200" s="54">
        <v>2</v>
      </c>
      <c r="L200" s="55" t="s">
        <v>14</v>
      </c>
      <c r="M200" s="38">
        <v>2</v>
      </c>
      <c r="N200" s="9"/>
    </row>
    <row r="201" spans="1:14" x14ac:dyDescent="0.3">
      <c r="A201" s="10"/>
      <c r="B201" s="11" t="s">
        <v>30</v>
      </c>
      <c r="C201" s="53">
        <v>43073</v>
      </c>
      <c r="D201" s="54" t="s">
        <v>14</v>
      </c>
      <c r="E201" s="54">
        <v>2</v>
      </c>
      <c r="F201" s="54" t="s">
        <v>14</v>
      </c>
      <c r="G201" s="54">
        <v>2</v>
      </c>
      <c r="H201" s="54" t="s">
        <v>14</v>
      </c>
      <c r="I201" s="54">
        <v>2</v>
      </c>
      <c r="J201" s="54" t="s">
        <v>14</v>
      </c>
      <c r="K201" s="54">
        <v>2</v>
      </c>
      <c r="L201" s="55" t="s">
        <v>14</v>
      </c>
      <c r="M201" s="38">
        <v>2</v>
      </c>
      <c r="N201" s="9"/>
    </row>
    <row r="202" spans="1:14" x14ac:dyDescent="0.3">
      <c r="A202" s="10"/>
      <c r="B202" s="11" t="s">
        <v>30</v>
      </c>
      <c r="C202" s="53">
        <v>43073</v>
      </c>
      <c r="D202" s="54" t="s">
        <v>14</v>
      </c>
      <c r="E202" s="54">
        <v>2</v>
      </c>
      <c r="F202" s="54" t="s">
        <v>14</v>
      </c>
      <c r="G202" s="54">
        <v>2</v>
      </c>
      <c r="H202" s="54" t="s">
        <v>14</v>
      </c>
      <c r="I202" s="54">
        <v>2</v>
      </c>
      <c r="J202" s="54" t="s">
        <v>14</v>
      </c>
      <c r="K202" s="54">
        <v>2</v>
      </c>
      <c r="L202" s="55" t="s">
        <v>14</v>
      </c>
      <c r="M202" s="38">
        <v>2</v>
      </c>
      <c r="N202" s="9"/>
    </row>
    <row r="203" spans="1:14" x14ac:dyDescent="0.3">
      <c r="A203" s="10"/>
      <c r="B203" s="11" t="s">
        <v>30</v>
      </c>
      <c r="C203" s="53">
        <v>43108</v>
      </c>
      <c r="D203" s="54" t="s">
        <v>15</v>
      </c>
      <c r="E203" s="54">
        <v>1</v>
      </c>
      <c r="F203" s="54" t="s">
        <v>14</v>
      </c>
      <c r="G203" s="54">
        <v>2</v>
      </c>
      <c r="H203" s="54" t="s">
        <v>14</v>
      </c>
      <c r="I203" s="54">
        <v>2</v>
      </c>
      <c r="J203" s="54" t="s">
        <v>14</v>
      </c>
      <c r="K203" s="54">
        <v>2</v>
      </c>
      <c r="L203" s="55" t="s">
        <v>14</v>
      </c>
      <c r="M203" s="38">
        <v>2</v>
      </c>
      <c r="N203" s="9"/>
    </row>
    <row r="204" spans="1:14" x14ac:dyDescent="0.3">
      <c r="A204" s="10"/>
      <c r="B204" s="11" t="s">
        <v>30</v>
      </c>
      <c r="C204" s="53">
        <v>43108</v>
      </c>
      <c r="D204" s="54" t="s">
        <v>16</v>
      </c>
      <c r="E204" s="54">
        <v>0</v>
      </c>
      <c r="F204" s="54" t="s">
        <v>15</v>
      </c>
      <c r="G204" s="54">
        <v>1</v>
      </c>
      <c r="H204" s="54" t="s">
        <v>14</v>
      </c>
      <c r="I204" s="54">
        <v>2</v>
      </c>
      <c r="J204" s="54" t="s">
        <v>15</v>
      </c>
      <c r="K204" s="54">
        <v>1</v>
      </c>
      <c r="L204" s="55" t="s">
        <v>14</v>
      </c>
      <c r="M204" s="38">
        <v>2</v>
      </c>
      <c r="N204" s="9"/>
    </row>
    <row r="205" spans="1:14" x14ac:dyDescent="0.3">
      <c r="A205" s="10"/>
      <c r="B205" s="40" t="s">
        <v>44</v>
      </c>
      <c r="C205" s="53"/>
      <c r="D205" s="92">
        <f>COUNT(E193:E204)</f>
        <v>12</v>
      </c>
      <c r="E205" s="92"/>
      <c r="F205" s="92">
        <f t="shared" ref="F205:L205" si="71">COUNT(G193:G204)</f>
        <v>12</v>
      </c>
      <c r="G205" s="92"/>
      <c r="H205" s="92">
        <f t="shared" si="71"/>
        <v>12</v>
      </c>
      <c r="I205" s="92"/>
      <c r="J205" s="92">
        <f t="shared" si="71"/>
        <v>12</v>
      </c>
      <c r="K205" s="92"/>
      <c r="L205" s="92">
        <f t="shared" si="71"/>
        <v>12</v>
      </c>
      <c r="M205" s="38"/>
      <c r="N205" s="9"/>
    </row>
    <row r="206" spans="1:14" x14ac:dyDescent="0.3">
      <c r="A206" s="10"/>
      <c r="B206" s="41" t="s">
        <v>45</v>
      </c>
      <c r="C206" s="53"/>
      <c r="D206" s="92"/>
      <c r="E206" s="54"/>
      <c r="F206" s="54"/>
      <c r="G206" s="54"/>
      <c r="H206" s="54"/>
      <c r="I206" s="54"/>
      <c r="J206" s="54"/>
      <c r="K206" s="54"/>
      <c r="L206" s="55"/>
      <c r="M206" s="38"/>
      <c r="N206" s="9"/>
    </row>
    <row r="207" spans="1:14" x14ac:dyDescent="0.3">
      <c r="A207" s="10"/>
      <c r="B207" s="40" t="s">
        <v>46</v>
      </c>
      <c r="C207" s="53"/>
      <c r="D207" s="92">
        <f>COUNTIF(E193:E204,"2")</f>
        <v>7</v>
      </c>
      <c r="E207" s="92"/>
      <c r="F207" s="92">
        <f t="shared" ref="F207:L207" si="72">COUNTIF(G193:G204,"2")</f>
        <v>10</v>
      </c>
      <c r="G207" s="92"/>
      <c r="H207" s="92">
        <f t="shared" si="72"/>
        <v>12</v>
      </c>
      <c r="I207" s="92"/>
      <c r="J207" s="92">
        <f t="shared" si="72"/>
        <v>11</v>
      </c>
      <c r="K207" s="92"/>
      <c r="L207" s="92">
        <f t="shared" si="72"/>
        <v>11</v>
      </c>
      <c r="M207" s="38"/>
      <c r="N207" s="9"/>
    </row>
    <row r="208" spans="1:14" x14ac:dyDescent="0.3">
      <c r="A208" s="10"/>
      <c r="B208" s="40" t="s">
        <v>47</v>
      </c>
      <c r="C208" s="53"/>
      <c r="D208" s="92">
        <f>COUNTIF(E193:E204,"1")</f>
        <v>4</v>
      </c>
      <c r="E208" s="92"/>
      <c r="F208" s="92">
        <f t="shared" ref="F208:L208" si="73">COUNTIF(G193:G204,"1")</f>
        <v>2</v>
      </c>
      <c r="G208" s="92"/>
      <c r="H208" s="92">
        <f t="shared" si="73"/>
        <v>0</v>
      </c>
      <c r="I208" s="92"/>
      <c r="J208" s="92">
        <f t="shared" si="73"/>
        <v>1</v>
      </c>
      <c r="K208" s="92"/>
      <c r="L208" s="92">
        <f t="shared" si="73"/>
        <v>0</v>
      </c>
      <c r="M208" s="38"/>
      <c r="N208" s="9"/>
    </row>
    <row r="209" spans="1:14" x14ac:dyDescent="0.3">
      <c r="A209" s="10"/>
      <c r="B209" s="40" t="s">
        <v>48</v>
      </c>
      <c r="C209" s="53"/>
      <c r="D209" s="92">
        <f>COUNTIF(E194:E204,"0")</f>
        <v>1</v>
      </c>
      <c r="E209" s="92"/>
      <c r="F209" s="92">
        <f t="shared" ref="F209:L209" si="74">COUNTIF(G194:G204,"0")</f>
        <v>0</v>
      </c>
      <c r="G209" s="92"/>
      <c r="H209" s="92">
        <f t="shared" si="74"/>
        <v>0</v>
      </c>
      <c r="I209" s="92"/>
      <c r="J209" s="92">
        <f t="shared" si="74"/>
        <v>0</v>
      </c>
      <c r="K209" s="92"/>
      <c r="L209" s="92">
        <f t="shared" si="74"/>
        <v>1</v>
      </c>
      <c r="M209" s="38"/>
      <c r="N209" s="9"/>
    </row>
    <row r="210" spans="1:14" x14ac:dyDescent="0.3">
      <c r="A210" s="10"/>
      <c r="B210" s="40"/>
      <c r="C210" s="53"/>
      <c r="D210" s="92"/>
      <c r="E210" s="54"/>
      <c r="F210" s="54"/>
      <c r="G210" s="54"/>
      <c r="H210" s="54"/>
      <c r="I210" s="54"/>
      <c r="J210" s="54"/>
      <c r="K210" s="54"/>
      <c r="L210" s="55"/>
      <c r="M210" s="38"/>
      <c r="N210" s="9"/>
    </row>
    <row r="211" spans="1:14" x14ac:dyDescent="0.3">
      <c r="A211" s="10"/>
      <c r="B211" s="42" t="s">
        <v>49</v>
      </c>
      <c r="C211" s="53"/>
      <c r="D211" s="93">
        <f>AVERAGE(E193:E204)</f>
        <v>1.5</v>
      </c>
      <c r="E211" s="93"/>
      <c r="F211" s="93">
        <f t="shared" ref="F211:L211" si="75">AVERAGE(G193:G204)</f>
        <v>1.8333333333333333</v>
      </c>
      <c r="G211" s="93"/>
      <c r="H211" s="93">
        <f t="shared" si="75"/>
        <v>2</v>
      </c>
      <c r="I211" s="93"/>
      <c r="J211" s="93">
        <f t="shared" si="75"/>
        <v>1.9166666666666667</v>
      </c>
      <c r="K211" s="93"/>
      <c r="L211" s="93">
        <f t="shared" si="75"/>
        <v>1.8333333333333333</v>
      </c>
      <c r="M211" s="38"/>
      <c r="N211" s="9"/>
    </row>
    <row r="212" spans="1:14" x14ac:dyDescent="0.3">
      <c r="A212" s="10"/>
      <c r="B212" s="40" t="s">
        <v>50</v>
      </c>
      <c r="C212" s="53"/>
      <c r="D212" s="94">
        <f>MODE(E193:E204)</f>
        <v>2</v>
      </c>
      <c r="E212" s="94"/>
      <c r="F212" s="94">
        <f t="shared" ref="F212:L212" si="76">MODE(G193:G204)</f>
        <v>2</v>
      </c>
      <c r="G212" s="94"/>
      <c r="H212" s="94">
        <f t="shared" si="76"/>
        <v>2</v>
      </c>
      <c r="I212" s="94"/>
      <c r="J212" s="94">
        <f t="shared" si="76"/>
        <v>2</v>
      </c>
      <c r="K212" s="94"/>
      <c r="L212" s="94">
        <f t="shared" si="76"/>
        <v>2</v>
      </c>
      <c r="M212" s="38"/>
      <c r="N212" s="9"/>
    </row>
    <row r="213" spans="1:14" x14ac:dyDescent="0.3">
      <c r="A213" s="10"/>
      <c r="B213" s="43" t="s">
        <v>51</v>
      </c>
      <c r="C213" s="53"/>
      <c r="D213" s="92">
        <f>MEDIAN(E193:E204)</f>
        <v>2</v>
      </c>
      <c r="E213" s="92"/>
      <c r="F213" s="92">
        <f t="shared" ref="F213:L213" si="77">MEDIAN(G193:G204)</f>
        <v>2</v>
      </c>
      <c r="G213" s="92"/>
      <c r="H213" s="92">
        <f t="shared" si="77"/>
        <v>2</v>
      </c>
      <c r="I213" s="92"/>
      <c r="J213" s="92">
        <f t="shared" si="77"/>
        <v>2</v>
      </c>
      <c r="K213" s="92"/>
      <c r="L213" s="92">
        <f t="shared" si="77"/>
        <v>2</v>
      </c>
      <c r="M213" s="38"/>
      <c r="N213" s="9"/>
    </row>
    <row r="214" spans="1:14" x14ac:dyDescent="0.3">
      <c r="A214" s="10"/>
      <c r="B214" s="42" t="s">
        <v>52</v>
      </c>
      <c r="C214" s="53"/>
      <c r="D214" s="93">
        <f>_xlfn.STDEV.P(E193:E204)</f>
        <v>0.6454972243679028</v>
      </c>
      <c r="E214" s="93"/>
      <c r="F214" s="93">
        <f t="shared" ref="F214:L214" si="78">_xlfn.STDEV.P(G193:G204)</f>
        <v>0.37267799624996495</v>
      </c>
      <c r="G214" s="93"/>
      <c r="H214" s="93">
        <f t="shared" si="78"/>
        <v>0</v>
      </c>
      <c r="I214" s="93"/>
      <c r="J214" s="93">
        <f t="shared" si="78"/>
        <v>0.27638539919628335</v>
      </c>
      <c r="K214" s="93"/>
      <c r="L214" s="93">
        <f t="shared" si="78"/>
        <v>0.55277079839256671</v>
      </c>
      <c r="M214" s="38"/>
      <c r="N214" s="9"/>
    </row>
    <row r="215" spans="1:14" x14ac:dyDescent="0.3">
      <c r="A215" s="10"/>
      <c r="B215" s="44" t="s">
        <v>53</v>
      </c>
      <c r="C215" s="53"/>
      <c r="D215" s="95">
        <f>D207/D205</f>
        <v>0.58333333333333337</v>
      </c>
      <c r="E215" s="95"/>
      <c r="F215" s="95">
        <f t="shared" ref="F215:L215" si="79">F207/F205</f>
        <v>0.83333333333333337</v>
      </c>
      <c r="G215" s="95"/>
      <c r="H215" s="95">
        <f t="shared" si="79"/>
        <v>1</v>
      </c>
      <c r="I215" s="95"/>
      <c r="J215" s="95">
        <f t="shared" si="79"/>
        <v>0.91666666666666663</v>
      </c>
      <c r="K215" s="95"/>
      <c r="L215" s="95">
        <f t="shared" si="79"/>
        <v>0.91666666666666663</v>
      </c>
      <c r="M215" s="38"/>
      <c r="N215" s="9"/>
    </row>
    <row r="216" spans="1:14" ht="15" thickBot="1" x14ac:dyDescent="0.35">
      <c r="A216" s="10"/>
      <c r="B216" s="45"/>
      <c r="C216" s="89"/>
      <c r="D216" s="90"/>
      <c r="E216" s="90"/>
      <c r="F216" s="90"/>
      <c r="G216" s="90"/>
      <c r="H216" s="90"/>
      <c r="I216" s="90"/>
      <c r="J216" s="90"/>
      <c r="K216" s="90"/>
      <c r="L216" s="91"/>
      <c r="M216" s="70"/>
      <c r="N216" s="9"/>
    </row>
    <row r="217" spans="1:14" x14ac:dyDescent="0.3">
      <c r="A217" s="10"/>
      <c r="B217" s="11" t="s">
        <v>31</v>
      </c>
      <c r="C217" s="67">
        <v>43073</v>
      </c>
      <c r="D217" s="60" t="s">
        <v>15</v>
      </c>
      <c r="E217" s="60">
        <v>1</v>
      </c>
      <c r="F217" s="60" t="s">
        <v>14</v>
      </c>
      <c r="G217" s="60">
        <v>2</v>
      </c>
      <c r="H217" s="60" t="s">
        <v>14</v>
      </c>
      <c r="I217" s="60">
        <v>2</v>
      </c>
      <c r="J217" s="60" t="s">
        <v>14</v>
      </c>
      <c r="K217" s="60">
        <v>2</v>
      </c>
      <c r="L217" s="68" t="s">
        <v>14</v>
      </c>
      <c r="M217" s="69">
        <v>2</v>
      </c>
      <c r="N217" s="9"/>
    </row>
    <row r="218" spans="1:14" x14ac:dyDescent="0.3">
      <c r="A218" s="10"/>
      <c r="B218" s="11" t="s">
        <v>31</v>
      </c>
      <c r="C218" s="25">
        <v>43073</v>
      </c>
      <c r="D218" s="21" t="s">
        <v>14</v>
      </c>
      <c r="E218" s="21">
        <v>2</v>
      </c>
      <c r="F218" s="21" t="s">
        <v>14</v>
      </c>
      <c r="G218" s="21">
        <v>2</v>
      </c>
      <c r="H218" s="21" t="s">
        <v>14</v>
      </c>
      <c r="I218" s="21">
        <v>2</v>
      </c>
      <c r="J218" s="21" t="s">
        <v>14</v>
      </c>
      <c r="K218" s="21">
        <v>2</v>
      </c>
      <c r="L218" s="31" t="s">
        <v>14</v>
      </c>
      <c r="M218" s="38">
        <v>2</v>
      </c>
      <c r="N218" s="9"/>
    </row>
    <row r="219" spans="1:14" x14ac:dyDescent="0.3">
      <c r="A219" s="10"/>
      <c r="B219" s="40" t="s">
        <v>44</v>
      </c>
      <c r="C219" s="25"/>
      <c r="D219" s="64">
        <f>COUNT(E217:E218)</f>
        <v>2</v>
      </c>
      <c r="E219" s="64"/>
      <c r="F219" s="64">
        <f t="shared" ref="F219:L219" si="80">COUNT(G217:G218)</f>
        <v>2</v>
      </c>
      <c r="G219" s="64"/>
      <c r="H219" s="64">
        <f t="shared" si="80"/>
        <v>2</v>
      </c>
      <c r="I219" s="64"/>
      <c r="J219" s="64">
        <f t="shared" si="80"/>
        <v>2</v>
      </c>
      <c r="K219" s="64"/>
      <c r="L219" s="64">
        <f t="shared" si="80"/>
        <v>2</v>
      </c>
      <c r="M219" s="38"/>
      <c r="N219" s="9"/>
    </row>
    <row r="220" spans="1:14" x14ac:dyDescent="0.3">
      <c r="A220" s="10"/>
      <c r="B220" s="41" t="s">
        <v>45</v>
      </c>
      <c r="C220" s="25"/>
      <c r="D220" s="64"/>
      <c r="E220" s="21"/>
      <c r="F220" s="21"/>
      <c r="G220" s="21"/>
      <c r="H220" s="21"/>
      <c r="I220" s="21"/>
      <c r="J220" s="21"/>
      <c r="K220" s="21"/>
      <c r="L220" s="31"/>
      <c r="M220" s="38"/>
      <c r="N220" s="9"/>
    </row>
    <row r="221" spans="1:14" x14ac:dyDescent="0.3">
      <c r="A221" s="10"/>
      <c r="B221" s="40" t="s">
        <v>46</v>
      </c>
      <c r="C221" s="25"/>
      <c r="D221" s="64">
        <f>COUNTIF(E217:E218,"2")</f>
        <v>1</v>
      </c>
      <c r="E221" s="64"/>
      <c r="F221" s="64">
        <f t="shared" ref="F221:L221" si="81">COUNTIF(G217:G218,"2")</f>
        <v>2</v>
      </c>
      <c r="G221" s="64"/>
      <c r="H221" s="64">
        <f t="shared" si="81"/>
        <v>2</v>
      </c>
      <c r="I221" s="64"/>
      <c r="J221" s="64">
        <f t="shared" si="81"/>
        <v>2</v>
      </c>
      <c r="K221" s="64"/>
      <c r="L221" s="64">
        <f t="shared" si="81"/>
        <v>2</v>
      </c>
      <c r="M221" s="38"/>
      <c r="N221" s="9"/>
    </row>
    <row r="222" spans="1:14" x14ac:dyDescent="0.3">
      <c r="A222" s="10"/>
      <c r="B222" s="40" t="s">
        <v>47</v>
      </c>
      <c r="C222" s="25"/>
      <c r="D222" s="64">
        <f>COUNTIF(E217:E218,"1")</f>
        <v>1</v>
      </c>
      <c r="E222" s="64"/>
      <c r="F222" s="64">
        <f t="shared" ref="F222:L222" si="82">COUNTIF(G217:G218,"1")</f>
        <v>0</v>
      </c>
      <c r="G222" s="64"/>
      <c r="H222" s="64">
        <f t="shared" si="82"/>
        <v>0</v>
      </c>
      <c r="I222" s="64"/>
      <c r="J222" s="64">
        <f t="shared" si="82"/>
        <v>0</v>
      </c>
      <c r="K222" s="64"/>
      <c r="L222" s="64">
        <f t="shared" si="82"/>
        <v>0</v>
      </c>
      <c r="M222" s="38"/>
      <c r="N222" s="9"/>
    </row>
    <row r="223" spans="1:14" x14ac:dyDescent="0.3">
      <c r="A223" s="10"/>
      <c r="B223" s="40" t="s">
        <v>48</v>
      </c>
      <c r="C223" s="25"/>
      <c r="D223" s="64">
        <f>COUNTIF(E217:E218,"0")</f>
        <v>0</v>
      </c>
      <c r="E223" s="64"/>
      <c r="F223" s="64">
        <f t="shared" ref="F223:L223" si="83">COUNTIF(G217:G218,"0")</f>
        <v>0</v>
      </c>
      <c r="G223" s="64"/>
      <c r="H223" s="64">
        <f t="shared" si="83"/>
        <v>0</v>
      </c>
      <c r="I223" s="64"/>
      <c r="J223" s="64">
        <f t="shared" si="83"/>
        <v>0</v>
      </c>
      <c r="K223" s="64"/>
      <c r="L223" s="64">
        <f t="shared" si="83"/>
        <v>0</v>
      </c>
      <c r="M223" s="38"/>
      <c r="N223" s="9"/>
    </row>
    <row r="224" spans="1:14" x14ac:dyDescent="0.3">
      <c r="A224" s="10"/>
      <c r="B224" s="40"/>
      <c r="C224" s="25"/>
      <c r="D224" s="64"/>
      <c r="E224" s="21"/>
      <c r="F224" s="21"/>
      <c r="G224" s="21"/>
      <c r="H224" s="21"/>
      <c r="I224" s="21"/>
      <c r="J224" s="21"/>
      <c r="K224" s="21"/>
      <c r="L224" s="31"/>
      <c r="M224" s="38"/>
      <c r="N224" s="9"/>
    </row>
    <row r="225" spans="1:14" x14ac:dyDescent="0.3">
      <c r="A225" s="10"/>
      <c r="B225" s="42" t="s">
        <v>49</v>
      </c>
      <c r="C225" s="25"/>
      <c r="D225" s="65">
        <f>AVERAGE(E217:E218)</f>
        <v>1.5</v>
      </c>
      <c r="E225" s="65"/>
      <c r="F225" s="65">
        <f t="shared" ref="F225:L225" si="84">AVERAGE(G217:G218)</f>
        <v>2</v>
      </c>
      <c r="G225" s="65"/>
      <c r="H225" s="65">
        <f t="shared" si="84"/>
        <v>2</v>
      </c>
      <c r="I225" s="65"/>
      <c r="J225" s="65">
        <f t="shared" si="84"/>
        <v>2</v>
      </c>
      <c r="K225" s="65"/>
      <c r="L225" s="65">
        <f t="shared" si="84"/>
        <v>2</v>
      </c>
      <c r="M225" s="38"/>
      <c r="N225" s="9"/>
    </row>
    <row r="226" spans="1:14" x14ac:dyDescent="0.3">
      <c r="A226" s="10"/>
      <c r="B226" s="40" t="s">
        <v>50</v>
      </c>
      <c r="C226" s="25"/>
      <c r="D226" s="64" t="e">
        <f>MODE(E217:E218)</f>
        <v>#N/A</v>
      </c>
      <c r="E226" s="64"/>
      <c r="F226" s="64">
        <f t="shared" ref="F226:L226" si="85">MODE(G217:G218)</f>
        <v>2</v>
      </c>
      <c r="G226" s="64"/>
      <c r="H226" s="64">
        <f t="shared" si="85"/>
        <v>2</v>
      </c>
      <c r="I226" s="64"/>
      <c r="J226" s="64">
        <f t="shared" si="85"/>
        <v>2</v>
      </c>
      <c r="K226" s="64"/>
      <c r="L226" s="64">
        <f t="shared" si="85"/>
        <v>2</v>
      </c>
      <c r="M226" s="38"/>
      <c r="N226" s="9"/>
    </row>
    <row r="227" spans="1:14" x14ac:dyDescent="0.3">
      <c r="A227" s="10"/>
      <c r="B227" s="43" t="s">
        <v>51</v>
      </c>
      <c r="C227" s="25"/>
      <c r="D227" s="73">
        <f>MEDIAN(E217:E218)</f>
        <v>1.5</v>
      </c>
      <c r="E227" s="73"/>
      <c r="F227" s="73">
        <f t="shared" ref="F227:L227" si="86">MEDIAN(G217:G218)</f>
        <v>2</v>
      </c>
      <c r="G227" s="73"/>
      <c r="H227" s="73">
        <f t="shared" si="86"/>
        <v>2</v>
      </c>
      <c r="I227" s="73"/>
      <c r="J227" s="73">
        <f t="shared" si="86"/>
        <v>2</v>
      </c>
      <c r="K227" s="73"/>
      <c r="L227" s="73">
        <f t="shared" si="86"/>
        <v>2</v>
      </c>
      <c r="M227" s="38"/>
      <c r="N227" s="9"/>
    </row>
    <row r="228" spans="1:14" x14ac:dyDescent="0.3">
      <c r="A228" s="10"/>
      <c r="B228" s="42" t="s">
        <v>52</v>
      </c>
      <c r="C228" s="25"/>
      <c r="D228" s="96">
        <f>_xlfn.STDEV.P(E217:E218)</f>
        <v>0.5</v>
      </c>
      <c r="E228" s="96"/>
      <c r="F228" s="96">
        <f t="shared" ref="F228:L228" si="87">_xlfn.STDEV.P(G217:G218)</f>
        <v>0</v>
      </c>
      <c r="G228" s="96"/>
      <c r="H228" s="96">
        <f t="shared" si="87"/>
        <v>0</v>
      </c>
      <c r="I228" s="96"/>
      <c r="J228" s="96">
        <f t="shared" si="87"/>
        <v>0</v>
      </c>
      <c r="K228" s="96"/>
      <c r="L228" s="96">
        <f t="shared" si="87"/>
        <v>0</v>
      </c>
      <c r="M228" s="38"/>
      <c r="N228" s="9"/>
    </row>
    <row r="229" spans="1:14" x14ac:dyDescent="0.3">
      <c r="A229" s="10"/>
      <c r="B229" s="44" t="s">
        <v>53</v>
      </c>
      <c r="C229" s="25"/>
      <c r="D229" s="66">
        <f>D221/D219</f>
        <v>0.5</v>
      </c>
      <c r="E229" s="66"/>
      <c r="F229" s="66">
        <f t="shared" ref="F229:L229" si="88">F221/F219</f>
        <v>1</v>
      </c>
      <c r="G229" s="66"/>
      <c r="H229" s="66">
        <f t="shared" si="88"/>
        <v>1</v>
      </c>
      <c r="I229" s="66"/>
      <c r="J229" s="66">
        <f t="shared" si="88"/>
        <v>1</v>
      </c>
      <c r="K229" s="66"/>
      <c r="L229" s="66">
        <f t="shared" si="88"/>
        <v>1</v>
      </c>
      <c r="M229" s="38"/>
      <c r="N229" s="9"/>
    </row>
    <row r="230" spans="1:14" ht="15" thickBot="1" x14ac:dyDescent="0.35">
      <c r="A230" s="10"/>
      <c r="B230" s="45"/>
      <c r="C230" s="86"/>
      <c r="D230" s="71"/>
      <c r="E230" s="71"/>
      <c r="F230" s="71"/>
      <c r="G230" s="71"/>
      <c r="H230" s="71"/>
      <c r="I230" s="71"/>
      <c r="J230" s="71"/>
      <c r="K230" s="71"/>
      <c r="L230" s="72"/>
      <c r="M230" s="70"/>
      <c r="N230" s="9"/>
    </row>
    <row r="231" spans="1:14" x14ac:dyDescent="0.3">
      <c r="A231" s="10"/>
      <c r="B231" s="11" t="s">
        <v>32</v>
      </c>
      <c r="C231" s="67">
        <v>43073</v>
      </c>
      <c r="D231" s="60" t="s">
        <v>14</v>
      </c>
      <c r="E231" s="60">
        <v>2</v>
      </c>
      <c r="F231" s="60" t="s">
        <v>14</v>
      </c>
      <c r="G231" s="60">
        <v>2</v>
      </c>
      <c r="H231" s="60" t="s">
        <v>14</v>
      </c>
      <c r="I231" s="60">
        <v>2</v>
      </c>
      <c r="J231" s="60" t="s">
        <v>14</v>
      </c>
      <c r="K231" s="60">
        <v>2</v>
      </c>
      <c r="L231" s="68" t="s">
        <v>16</v>
      </c>
      <c r="M231" s="69">
        <v>0</v>
      </c>
      <c r="N231" s="9"/>
    </row>
    <row r="232" spans="1:14" x14ac:dyDescent="0.3">
      <c r="A232" s="10"/>
      <c r="B232" s="11" t="s">
        <v>32</v>
      </c>
      <c r="C232" s="25">
        <v>43073</v>
      </c>
      <c r="D232" s="21" t="s">
        <v>14</v>
      </c>
      <c r="E232" s="21">
        <v>2</v>
      </c>
      <c r="F232" s="21" t="s">
        <v>14</v>
      </c>
      <c r="G232" s="21">
        <v>2</v>
      </c>
      <c r="H232" s="21" t="s">
        <v>14</v>
      </c>
      <c r="I232" s="21">
        <v>2</v>
      </c>
      <c r="J232" s="21" t="s">
        <v>14</v>
      </c>
      <c r="K232" s="21">
        <v>2</v>
      </c>
      <c r="L232" s="31" t="s">
        <v>14</v>
      </c>
      <c r="M232" s="38">
        <v>2</v>
      </c>
      <c r="N232" s="9"/>
    </row>
    <row r="233" spans="1:14" x14ac:dyDescent="0.3">
      <c r="A233" s="10"/>
      <c r="B233" s="11" t="s">
        <v>32</v>
      </c>
      <c r="C233" s="25">
        <v>43108</v>
      </c>
      <c r="D233" s="21" t="s">
        <v>14</v>
      </c>
      <c r="E233" s="21">
        <v>2</v>
      </c>
      <c r="F233" s="21" t="s">
        <v>14</v>
      </c>
      <c r="G233" s="21">
        <v>2</v>
      </c>
      <c r="H233" s="21" t="s">
        <v>14</v>
      </c>
      <c r="I233" s="21">
        <v>2</v>
      </c>
      <c r="J233" s="21" t="s">
        <v>14</v>
      </c>
      <c r="K233" s="21">
        <v>2</v>
      </c>
      <c r="L233" s="31" t="s">
        <v>14</v>
      </c>
      <c r="M233" s="38">
        <v>2</v>
      </c>
      <c r="N233" s="9"/>
    </row>
    <row r="234" spans="1:14" x14ac:dyDescent="0.3">
      <c r="A234" s="10"/>
      <c r="B234" s="11" t="s">
        <v>32</v>
      </c>
      <c r="C234" s="25">
        <v>43108</v>
      </c>
      <c r="D234" s="21" t="s">
        <v>15</v>
      </c>
      <c r="E234" s="21">
        <v>1</v>
      </c>
      <c r="F234" s="21" t="s">
        <v>14</v>
      </c>
      <c r="G234" s="21">
        <v>2</v>
      </c>
      <c r="H234" s="21" t="s">
        <v>14</v>
      </c>
      <c r="I234" s="21">
        <v>2</v>
      </c>
      <c r="J234" s="21" t="s">
        <v>15</v>
      </c>
      <c r="K234" s="21">
        <v>1</v>
      </c>
      <c r="L234" s="31" t="s">
        <v>15</v>
      </c>
      <c r="M234" s="38">
        <v>1</v>
      </c>
      <c r="N234" s="9"/>
    </row>
    <row r="235" spans="1:14" x14ac:dyDescent="0.3">
      <c r="A235" s="10"/>
      <c r="B235" s="11" t="s">
        <v>32</v>
      </c>
      <c r="C235" s="25">
        <v>43108</v>
      </c>
      <c r="D235" s="21" t="s">
        <v>15</v>
      </c>
      <c r="E235" s="21">
        <v>1</v>
      </c>
      <c r="F235" s="21" t="s">
        <v>14</v>
      </c>
      <c r="G235" s="21">
        <v>2</v>
      </c>
      <c r="H235" s="21" t="s">
        <v>14</v>
      </c>
      <c r="I235" s="21">
        <v>2</v>
      </c>
      <c r="J235" s="21" t="s">
        <v>14</v>
      </c>
      <c r="K235" s="21">
        <v>2</v>
      </c>
      <c r="L235" s="31" t="s">
        <v>14</v>
      </c>
      <c r="M235" s="38">
        <v>2</v>
      </c>
      <c r="N235" s="9"/>
    </row>
    <row r="236" spans="1:14" x14ac:dyDescent="0.3">
      <c r="A236" s="10"/>
      <c r="B236" s="40" t="s">
        <v>44</v>
      </c>
      <c r="C236" s="84"/>
      <c r="D236" s="64">
        <f>COUNT(E231:E235)</f>
        <v>5</v>
      </c>
      <c r="E236" s="64"/>
      <c r="F236" s="64">
        <f t="shared" ref="F236:L236" si="89">COUNT(G231:G235)</f>
        <v>5</v>
      </c>
      <c r="G236" s="64"/>
      <c r="H236" s="64">
        <f t="shared" si="89"/>
        <v>5</v>
      </c>
      <c r="I236" s="64"/>
      <c r="J236" s="64">
        <f t="shared" si="89"/>
        <v>5</v>
      </c>
      <c r="K236" s="64"/>
      <c r="L236" s="64">
        <f t="shared" si="89"/>
        <v>5</v>
      </c>
      <c r="M236" s="38"/>
      <c r="N236" s="9"/>
    </row>
    <row r="237" spans="1:14" x14ac:dyDescent="0.3">
      <c r="A237" s="10"/>
      <c r="B237" s="41" t="s">
        <v>45</v>
      </c>
      <c r="C237" s="84"/>
      <c r="D237" s="64"/>
      <c r="E237" s="21"/>
      <c r="F237" s="21"/>
      <c r="G237" s="21"/>
      <c r="H237" s="21"/>
      <c r="I237" s="21"/>
      <c r="J237" s="21"/>
      <c r="K237" s="21"/>
      <c r="L237" s="31"/>
      <c r="M237" s="38"/>
      <c r="N237" s="9"/>
    </row>
    <row r="238" spans="1:14" x14ac:dyDescent="0.3">
      <c r="A238" s="10"/>
      <c r="B238" s="40" t="s">
        <v>46</v>
      </c>
      <c r="C238" s="84"/>
      <c r="D238" s="64">
        <f>COUNT(E231:E235)</f>
        <v>5</v>
      </c>
      <c r="E238" s="64"/>
      <c r="F238" s="64">
        <f t="shared" ref="F238:L238" si="90">COUNT(G231:G235)</f>
        <v>5</v>
      </c>
      <c r="G238" s="64"/>
      <c r="H238" s="64">
        <f t="shared" si="90"/>
        <v>5</v>
      </c>
      <c r="I238" s="64"/>
      <c r="J238" s="64">
        <f t="shared" si="90"/>
        <v>5</v>
      </c>
      <c r="K238" s="64"/>
      <c r="L238" s="64">
        <f t="shared" si="90"/>
        <v>5</v>
      </c>
      <c r="M238" s="38"/>
      <c r="N238" s="9"/>
    </row>
    <row r="239" spans="1:14" x14ac:dyDescent="0.3">
      <c r="A239" s="10"/>
      <c r="B239" s="40" t="s">
        <v>47</v>
      </c>
      <c r="C239" s="84"/>
      <c r="D239" s="64">
        <f>COUNTIF(E231:E235,"1")</f>
        <v>2</v>
      </c>
      <c r="E239" s="64"/>
      <c r="F239" s="64">
        <f t="shared" ref="F239:L239" si="91">COUNTIF(G231:G235,"1")</f>
        <v>0</v>
      </c>
      <c r="G239" s="64"/>
      <c r="H239" s="64">
        <f t="shared" si="91"/>
        <v>0</v>
      </c>
      <c r="I239" s="64"/>
      <c r="J239" s="64">
        <f t="shared" si="91"/>
        <v>1</v>
      </c>
      <c r="K239" s="64"/>
      <c r="L239" s="64">
        <f t="shared" si="91"/>
        <v>1</v>
      </c>
      <c r="M239" s="38"/>
      <c r="N239" s="9"/>
    </row>
    <row r="240" spans="1:14" x14ac:dyDescent="0.3">
      <c r="A240" s="10"/>
      <c r="B240" s="40" t="s">
        <v>48</v>
      </c>
      <c r="C240" s="84"/>
      <c r="D240" s="64">
        <f>COUNTIF(E231:E235,"0")</f>
        <v>0</v>
      </c>
      <c r="E240" s="64"/>
      <c r="F240" s="64">
        <f t="shared" ref="F240:L240" si="92">COUNTIF(G231:G235,"0")</f>
        <v>0</v>
      </c>
      <c r="G240" s="64"/>
      <c r="H240" s="64">
        <f t="shared" si="92"/>
        <v>0</v>
      </c>
      <c r="I240" s="64"/>
      <c r="J240" s="64">
        <f t="shared" si="92"/>
        <v>0</v>
      </c>
      <c r="K240" s="64"/>
      <c r="L240" s="64">
        <f t="shared" si="92"/>
        <v>1</v>
      </c>
      <c r="M240" s="38"/>
      <c r="N240" s="9"/>
    </row>
    <row r="241" spans="1:14" x14ac:dyDescent="0.3">
      <c r="A241" s="10"/>
      <c r="B241" s="40"/>
      <c r="C241" s="84"/>
      <c r="D241" s="64"/>
      <c r="E241" s="21"/>
      <c r="F241" s="21"/>
      <c r="G241" s="21"/>
      <c r="H241" s="21"/>
      <c r="I241" s="21"/>
      <c r="J241" s="21"/>
      <c r="K241" s="21"/>
      <c r="L241" s="31"/>
      <c r="M241" s="38"/>
      <c r="N241" s="9"/>
    </row>
    <row r="242" spans="1:14" x14ac:dyDescent="0.3">
      <c r="A242" s="10"/>
      <c r="B242" s="42" t="s">
        <v>49</v>
      </c>
      <c r="C242" s="84"/>
      <c r="D242" s="65">
        <f>AVERAGE(E231:E235)</f>
        <v>1.6</v>
      </c>
      <c r="E242" s="65"/>
      <c r="F242" s="65">
        <f t="shared" ref="F242:L242" si="93">AVERAGE(G231:G235)</f>
        <v>2</v>
      </c>
      <c r="G242" s="65"/>
      <c r="H242" s="65">
        <f t="shared" si="93"/>
        <v>2</v>
      </c>
      <c r="I242" s="65"/>
      <c r="J242" s="65">
        <f t="shared" si="93"/>
        <v>1.8</v>
      </c>
      <c r="K242" s="65"/>
      <c r="L242" s="65">
        <f t="shared" si="93"/>
        <v>1.4</v>
      </c>
      <c r="M242" s="38"/>
      <c r="N242" s="9"/>
    </row>
    <row r="243" spans="1:14" x14ac:dyDescent="0.3">
      <c r="A243" s="10"/>
      <c r="B243" s="40" t="s">
        <v>50</v>
      </c>
      <c r="C243" s="84"/>
      <c r="D243" s="64">
        <f>MODE(E231:E235)</f>
        <v>2</v>
      </c>
      <c r="E243" s="64"/>
      <c r="F243" s="64">
        <f t="shared" ref="F243:L243" si="94">MODE(G231:G235)</f>
        <v>2</v>
      </c>
      <c r="G243" s="64"/>
      <c r="H243" s="64">
        <f t="shared" si="94"/>
        <v>2</v>
      </c>
      <c r="I243" s="64"/>
      <c r="J243" s="64">
        <f t="shared" si="94"/>
        <v>2</v>
      </c>
      <c r="K243" s="64"/>
      <c r="L243" s="64">
        <f t="shared" si="94"/>
        <v>2</v>
      </c>
      <c r="M243" s="38"/>
      <c r="N243" s="9"/>
    </row>
    <row r="244" spans="1:14" x14ac:dyDescent="0.3">
      <c r="A244" s="10"/>
      <c r="B244" s="43" t="s">
        <v>51</v>
      </c>
      <c r="C244" s="84"/>
      <c r="D244" s="64">
        <f>MEDIAN(E231:E235)</f>
        <v>2</v>
      </c>
      <c r="E244" s="64"/>
      <c r="F244" s="64">
        <f t="shared" ref="F244:L244" si="95">MEDIAN(G231:G235)</f>
        <v>2</v>
      </c>
      <c r="G244" s="64"/>
      <c r="H244" s="64">
        <f t="shared" si="95"/>
        <v>2</v>
      </c>
      <c r="I244" s="64"/>
      <c r="J244" s="64">
        <f t="shared" si="95"/>
        <v>2</v>
      </c>
      <c r="K244" s="64"/>
      <c r="L244" s="64">
        <f t="shared" si="95"/>
        <v>2</v>
      </c>
      <c r="M244" s="38"/>
      <c r="N244" s="9"/>
    </row>
    <row r="245" spans="1:14" x14ac:dyDescent="0.3">
      <c r="A245" s="10"/>
      <c r="B245" s="42" t="s">
        <v>52</v>
      </c>
      <c r="C245" s="84"/>
      <c r="D245" s="65">
        <f>_xlfn.STDEV.P(E231:E235)</f>
        <v>0.4898979485566356</v>
      </c>
      <c r="E245" s="65"/>
      <c r="F245" s="65">
        <f t="shared" ref="F245:L245" si="96">_xlfn.STDEV.P(G231:G235)</f>
        <v>0</v>
      </c>
      <c r="G245" s="65"/>
      <c r="H245" s="65">
        <f t="shared" si="96"/>
        <v>0</v>
      </c>
      <c r="I245" s="65"/>
      <c r="J245" s="65">
        <f t="shared" si="96"/>
        <v>0.4</v>
      </c>
      <c r="K245" s="65"/>
      <c r="L245" s="65">
        <f t="shared" si="96"/>
        <v>0.8</v>
      </c>
      <c r="M245" s="38"/>
      <c r="N245" s="9"/>
    </row>
    <row r="246" spans="1:14" x14ac:dyDescent="0.3">
      <c r="A246" s="10"/>
      <c r="B246" s="44" t="s">
        <v>53</v>
      </c>
      <c r="C246" s="84"/>
      <c r="D246" s="66">
        <f>D238/D236</f>
        <v>1</v>
      </c>
      <c r="E246" s="66"/>
      <c r="F246" s="66">
        <f t="shared" ref="F246:L246" si="97">F238/F236</f>
        <v>1</v>
      </c>
      <c r="G246" s="66"/>
      <c r="H246" s="66">
        <f t="shared" si="97"/>
        <v>1</v>
      </c>
      <c r="I246" s="66"/>
      <c r="J246" s="66">
        <f t="shared" si="97"/>
        <v>1</v>
      </c>
      <c r="K246" s="66"/>
      <c r="L246" s="66">
        <f t="shared" si="97"/>
        <v>1</v>
      </c>
      <c r="M246" s="38"/>
      <c r="N246" s="9"/>
    </row>
    <row r="247" spans="1:14" ht="15" thickBot="1" x14ac:dyDescent="0.35">
      <c r="A247" s="10"/>
      <c r="B247" s="45"/>
      <c r="C247" s="86"/>
      <c r="D247" s="71"/>
      <c r="E247" s="71"/>
      <c r="F247" s="71"/>
      <c r="G247" s="71"/>
      <c r="H247" s="71"/>
      <c r="I247" s="71"/>
      <c r="J247" s="71"/>
      <c r="K247" s="71"/>
      <c r="L247" s="72"/>
      <c r="M247" s="70"/>
      <c r="N247" s="9"/>
    </row>
    <row r="248" spans="1:14" x14ac:dyDescent="0.3">
      <c r="A248" s="10"/>
      <c r="B248" s="85" t="s">
        <v>33</v>
      </c>
      <c r="C248" s="67">
        <v>43115</v>
      </c>
      <c r="D248" s="60" t="s">
        <v>14</v>
      </c>
      <c r="E248" s="60">
        <v>2</v>
      </c>
      <c r="F248" s="60" t="s">
        <v>14</v>
      </c>
      <c r="G248" s="60">
        <v>2</v>
      </c>
      <c r="H248" s="60" t="s">
        <v>14</v>
      </c>
      <c r="I248" s="60">
        <v>2</v>
      </c>
      <c r="J248" s="60" t="s">
        <v>14</v>
      </c>
      <c r="K248" s="60">
        <v>2</v>
      </c>
      <c r="L248" s="68" t="s">
        <v>14</v>
      </c>
      <c r="M248" s="69">
        <v>2</v>
      </c>
      <c r="N248" s="9"/>
    </row>
    <row r="249" spans="1:14" x14ac:dyDescent="0.3">
      <c r="A249" s="10"/>
      <c r="B249" s="40" t="s">
        <v>44</v>
      </c>
      <c r="C249" s="25"/>
      <c r="D249" s="64">
        <v>1</v>
      </c>
      <c r="E249" s="64"/>
      <c r="F249" s="64">
        <v>1</v>
      </c>
      <c r="G249" s="64"/>
      <c r="H249" s="64">
        <v>1</v>
      </c>
      <c r="I249" s="64"/>
      <c r="J249" s="64">
        <v>1</v>
      </c>
      <c r="K249" s="64"/>
      <c r="L249" s="82">
        <v>1</v>
      </c>
      <c r="M249" s="38"/>
      <c r="N249" s="9"/>
    </row>
    <row r="250" spans="1:14" x14ac:dyDescent="0.3">
      <c r="A250" s="10"/>
      <c r="B250" s="41" t="s">
        <v>45</v>
      </c>
      <c r="C250" s="25"/>
      <c r="D250" s="64"/>
      <c r="E250" s="21"/>
      <c r="F250" s="21"/>
      <c r="G250" s="21"/>
      <c r="H250" s="21"/>
      <c r="I250" s="21"/>
      <c r="J250" s="21"/>
      <c r="K250" s="21"/>
      <c r="L250" s="31"/>
      <c r="M250" s="38"/>
      <c r="N250" s="9"/>
    </row>
    <row r="251" spans="1:14" x14ac:dyDescent="0.3">
      <c r="A251" s="10"/>
      <c r="B251" s="40" t="s">
        <v>46</v>
      </c>
      <c r="C251" s="25"/>
      <c r="D251" s="64">
        <f>COUNTIF(E248,"2")</f>
        <v>1</v>
      </c>
      <c r="E251" s="64"/>
      <c r="F251" s="64">
        <f t="shared" ref="F251:L251" si="98">COUNTIF(G248,"2")</f>
        <v>1</v>
      </c>
      <c r="G251" s="64"/>
      <c r="H251" s="64">
        <f t="shared" si="98"/>
        <v>1</v>
      </c>
      <c r="I251" s="64"/>
      <c r="J251" s="64">
        <f t="shared" si="98"/>
        <v>1</v>
      </c>
      <c r="K251" s="64"/>
      <c r="L251" s="64">
        <f t="shared" si="98"/>
        <v>1</v>
      </c>
      <c r="M251" s="38"/>
      <c r="N251" s="9"/>
    </row>
    <row r="252" spans="1:14" x14ac:dyDescent="0.3">
      <c r="A252" s="10"/>
      <c r="B252" s="40" t="s">
        <v>47</v>
      </c>
      <c r="C252" s="25"/>
      <c r="D252" s="64">
        <f>COUNTIF(E248,"1")</f>
        <v>0</v>
      </c>
      <c r="E252" s="64"/>
      <c r="F252" s="64">
        <f t="shared" ref="F252:L252" si="99">COUNTIF(G248,"1")</f>
        <v>0</v>
      </c>
      <c r="G252" s="64"/>
      <c r="H252" s="64">
        <f t="shared" si="99"/>
        <v>0</v>
      </c>
      <c r="I252" s="64"/>
      <c r="J252" s="64">
        <f t="shared" si="99"/>
        <v>0</v>
      </c>
      <c r="K252" s="64"/>
      <c r="L252" s="64">
        <f t="shared" si="99"/>
        <v>0</v>
      </c>
      <c r="M252" s="38"/>
      <c r="N252" s="9"/>
    </row>
    <row r="253" spans="1:14" x14ac:dyDescent="0.3">
      <c r="A253" s="10"/>
      <c r="B253" s="40" t="s">
        <v>48</v>
      </c>
      <c r="C253" s="25"/>
      <c r="D253" s="64">
        <f>COUNTIF(E248,"0")</f>
        <v>0</v>
      </c>
      <c r="E253" s="64"/>
      <c r="F253" s="64">
        <f t="shared" ref="F253:L253" si="100">COUNTIF(G248,"0")</f>
        <v>0</v>
      </c>
      <c r="G253" s="64"/>
      <c r="H253" s="64">
        <f t="shared" si="100"/>
        <v>0</v>
      </c>
      <c r="I253" s="64"/>
      <c r="J253" s="64">
        <f t="shared" si="100"/>
        <v>0</v>
      </c>
      <c r="K253" s="64"/>
      <c r="L253" s="64">
        <f t="shared" si="100"/>
        <v>0</v>
      </c>
      <c r="M253" s="38"/>
      <c r="N253" s="9"/>
    </row>
    <row r="254" spans="1:14" x14ac:dyDescent="0.3">
      <c r="A254" s="10"/>
      <c r="B254" s="40"/>
      <c r="C254" s="25"/>
      <c r="D254" s="64"/>
      <c r="E254" s="21"/>
      <c r="F254" s="21"/>
      <c r="G254" s="21"/>
      <c r="H254" s="21"/>
      <c r="I254" s="21"/>
      <c r="J254" s="21"/>
      <c r="K254" s="21"/>
      <c r="L254" s="31"/>
      <c r="M254" s="38"/>
      <c r="N254" s="9"/>
    </row>
    <row r="255" spans="1:14" x14ac:dyDescent="0.3">
      <c r="A255" s="10"/>
      <c r="B255" s="42" t="s">
        <v>49</v>
      </c>
      <c r="C255" s="25"/>
      <c r="D255" s="65">
        <f>AVERAGE(E248)</f>
        <v>2</v>
      </c>
      <c r="E255" s="65"/>
      <c r="F255" s="65">
        <f t="shared" ref="F255:L255" si="101">AVERAGE(G248)</f>
        <v>2</v>
      </c>
      <c r="G255" s="65"/>
      <c r="H255" s="65">
        <f t="shared" si="101"/>
        <v>2</v>
      </c>
      <c r="I255" s="65"/>
      <c r="J255" s="65">
        <f t="shared" si="101"/>
        <v>2</v>
      </c>
      <c r="K255" s="65"/>
      <c r="L255" s="65">
        <f t="shared" si="101"/>
        <v>2</v>
      </c>
      <c r="M255" s="38"/>
      <c r="N255" s="9"/>
    </row>
    <row r="256" spans="1:14" x14ac:dyDescent="0.3">
      <c r="A256" s="10"/>
      <c r="B256" s="40" t="s">
        <v>50</v>
      </c>
      <c r="C256" s="25"/>
      <c r="D256" s="64" t="e">
        <f>MODE(E248)</f>
        <v>#N/A</v>
      </c>
      <c r="E256" s="64"/>
      <c r="F256" s="64" t="e">
        <f t="shared" ref="F256:L256" si="102">MODE(G248)</f>
        <v>#N/A</v>
      </c>
      <c r="G256" s="64"/>
      <c r="H256" s="64" t="e">
        <f t="shared" si="102"/>
        <v>#N/A</v>
      </c>
      <c r="I256" s="64"/>
      <c r="J256" s="64" t="e">
        <f t="shared" si="102"/>
        <v>#N/A</v>
      </c>
      <c r="K256" s="64"/>
      <c r="L256" s="64" t="e">
        <f t="shared" si="102"/>
        <v>#N/A</v>
      </c>
      <c r="M256" s="38"/>
      <c r="N256" s="9"/>
    </row>
    <row r="257" spans="1:14" x14ac:dyDescent="0.3">
      <c r="A257" s="10"/>
      <c r="B257" s="43" t="s">
        <v>51</v>
      </c>
      <c r="C257" s="25"/>
      <c r="D257" s="64">
        <f>MEDIAN(E248)</f>
        <v>2</v>
      </c>
      <c r="E257" s="64"/>
      <c r="F257" s="64">
        <f t="shared" ref="F257:L257" si="103">MEDIAN(G248)</f>
        <v>2</v>
      </c>
      <c r="G257" s="64"/>
      <c r="H257" s="64">
        <f t="shared" si="103"/>
        <v>2</v>
      </c>
      <c r="I257" s="64"/>
      <c r="J257" s="64">
        <f t="shared" si="103"/>
        <v>2</v>
      </c>
      <c r="K257" s="64"/>
      <c r="L257" s="64">
        <f t="shared" si="103"/>
        <v>2</v>
      </c>
      <c r="M257" s="38"/>
      <c r="N257" s="9"/>
    </row>
    <row r="258" spans="1:14" x14ac:dyDescent="0.3">
      <c r="A258" s="10"/>
      <c r="B258" s="42" t="s">
        <v>52</v>
      </c>
      <c r="C258" s="25"/>
      <c r="D258" s="65">
        <f>_xlfn.STDEV.P(E248)</f>
        <v>0</v>
      </c>
      <c r="E258" s="65"/>
      <c r="F258" s="65">
        <f t="shared" ref="F258:L258" si="104">_xlfn.STDEV.P(G248)</f>
        <v>0</v>
      </c>
      <c r="G258" s="65"/>
      <c r="H258" s="65">
        <f t="shared" si="104"/>
        <v>0</v>
      </c>
      <c r="I258" s="65"/>
      <c r="J258" s="65">
        <f t="shared" si="104"/>
        <v>0</v>
      </c>
      <c r="K258" s="65"/>
      <c r="L258" s="65">
        <f t="shared" si="104"/>
        <v>0</v>
      </c>
      <c r="M258" s="38"/>
      <c r="N258" s="9"/>
    </row>
    <row r="259" spans="1:14" x14ac:dyDescent="0.3">
      <c r="A259" s="10"/>
      <c r="B259" s="44" t="s">
        <v>53</v>
      </c>
      <c r="C259" s="25"/>
      <c r="D259" s="66">
        <f>D251/D249</f>
        <v>1</v>
      </c>
      <c r="E259" s="66"/>
      <c r="F259" s="66">
        <f t="shared" ref="F259:L259" si="105">F251/F249</f>
        <v>1</v>
      </c>
      <c r="G259" s="66"/>
      <c r="H259" s="66">
        <f t="shared" si="105"/>
        <v>1</v>
      </c>
      <c r="I259" s="66"/>
      <c r="J259" s="66">
        <f t="shared" si="105"/>
        <v>1</v>
      </c>
      <c r="K259" s="66"/>
      <c r="L259" s="66">
        <f t="shared" si="105"/>
        <v>1</v>
      </c>
      <c r="M259" s="38"/>
      <c r="N259" s="9"/>
    </row>
    <row r="260" spans="1:14" ht="15" thickBot="1" x14ac:dyDescent="0.35">
      <c r="A260" s="10"/>
      <c r="B260" s="45"/>
      <c r="C260" s="86"/>
      <c r="D260" s="71"/>
      <c r="E260" s="71"/>
      <c r="F260" s="71"/>
      <c r="G260" s="71"/>
      <c r="H260" s="71"/>
      <c r="I260" s="71"/>
      <c r="J260" s="71"/>
      <c r="K260" s="71"/>
      <c r="L260" s="72"/>
      <c r="M260" s="70"/>
      <c r="N260" s="9"/>
    </row>
    <row r="261" spans="1:14" x14ac:dyDescent="0.3">
      <c r="A261" s="10"/>
      <c r="B261" s="12" t="s">
        <v>34</v>
      </c>
      <c r="C261" s="67">
        <v>43115</v>
      </c>
      <c r="D261" s="60" t="s">
        <v>14</v>
      </c>
      <c r="E261" s="60">
        <v>2</v>
      </c>
      <c r="F261" s="60" t="s">
        <v>14</v>
      </c>
      <c r="G261" s="60">
        <v>2</v>
      </c>
      <c r="H261" s="60" t="s">
        <v>14</v>
      </c>
      <c r="I261" s="60">
        <v>2</v>
      </c>
      <c r="J261" s="60" t="s">
        <v>14</v>
      </c>
      <c r="K261" s="60">
        <v>2</v>
      </c>
      <c r="L261" s="68" t="s">
        <v>14</v>
      </c>
      <c r="M261" s="69">
        <v>2</v>
      </c>
      <c r="N261" s="9"/>
    </row>
    <row r="262" spans="1:14" x14ac:dyDescent="0.3">
      <c r="A262" s="10"/>
      <c r="B262" s="12" t="s">
        <v>34</v>
      </c>
      <c r="C262" s="25">
        <v>43080</v>
      </c>
      <c r="D262" s="21" t="s">
        <v>14</v>
      </c>
      <c r="E262" s="21">
        <v>2</v>
      </c>
      <c r="F262" s="21" t="s">
        <v>14</v>
      </c>
      <c r="G262" s="21">
        <v>2</v>
      </c>
      <c r="H262" s="21" t="s">
        <v>14</v>
      </c>
      <c r="I262" s="21">
        <v>2</v>
      </c>
      <c r="J262" s="21" t="s">
        <v>14</v>
      </c>
      <c r="K262" s="21">
        <v>2</v>
      </c>
      <c r="L262" s="31" t="s">
        <v>14</v>
      </c>
      <c r="M262" s="38">
        <v>2</v>
      </c>
      <c r="N262" s="9"/>
    </row>
    <row r="263" spans="1:14" x14ac:dyDescent="0.3">
      <c r="A263" s="10"/>
      <c r="B263" s="40" t="s">
        <v>44</v>
      </c>
      <c r="C263" s="25"/>
      <c r="D263" s="64">
        <f>COUNT(E261:E262)</f>
        <v>2</v>
      </c>
      <c r="E263" s="64"/>
      <c r="F263" s="64">
        <f t="shared" ref="F263:L263" si="106">COUNT(G261:G262)</f>
        <v>2</v>
      </c>
      <c r="G263" s="64"/>
      <c r="H263" s="64">
        <f t="shared" si="106"/>
        <v>2</v>
      </c>
      <c r="I263" s="64"/>
      <c r="J263" s="64">
        <f t="shared" si="106"/>
        <v>2</v>
      </c>
      <c r="K263" s="64"/>
      <c r="L263" s="64">
        <f t="shared" si="106"/>
        <v>2</v>
      </c>
      <c r="M263" s="38"/>
      <c r="N263" s="9"/>
    </row>
    <row r="264" spans="1:14" x14ac:dyDescent="0.3">
      <c r="A264" s="10"/>
      <c r="B264" s="41" t="s">
        <v>45</v>
      </c>
      <c r="C264" s="25"/>
      <c r="D264" s="64"/>
      <c r="E264" s="21"/>
      <c r="F264" s="21"/>
      <c r="G264" s="21"/>
      <c r="H264" s="21"/>
      <c r="I264" s="21"/>
      <c r="J264" s="21"/>
      <c r="K264" s="21"/>
      <c r="L264" s="31"/>
      <c r="M264" s="38"/>
      <c r="N264" s="9"/>
    </row>
    <row r="265" spans="1:14" x14ac:dyDescent="0.3">
      <c r="A265" s="10"/>
      <c r="B265" s="40" t="s">
        <v>46</v>
      </c>
      <c r="C265" s="25"/>
      <c r="D265" s="64">
        <f>COUNTIF(E261:E262,"2")</f>
        <v>2</v>
      </c>
      <c r="E265" s="64"/>
      <c r="F265" s="64">
        <f t="shared" ref="F265:L265" si="107">COUNTIF(G261:G262,"2")</f>
        <v>2</v>
      </c>
      <c r="G265" s="64"/>
      <c r="H265" s="64">
        <f t="shared" si="107"/>
        <v>2</v>
      </c>
      <c r="I265" s="64"/>
      <c r="J265" s="64">
        <f t="shared" si="107"/>
        <v>2</v>
      </c>
      <c r="K265" s="64"/>
      <c r="L265" s="64">
        <f t="shared" si="107"/>
        <v>2</v>
      </c>
      <c r="M265" s="38"/>
      <c r="N265" s="9"/>
    </row>
    <row r="266" spans="1:14" x14ac:dyDescent="0.3">
      <c r="A266" s="10"/>
      <c r="B266" s="40" t="s">
        <v>47</v>
      </c>
      <c r="C266" s="25"/>
      <c r="D266" s="64">
        <f>COUNTIF(E261:E262,"1")</f>
        <v>0</v>
      </c>
      <c r="E266" s="64"/>
      <c r="F266" s="64">
        <f t="shared" ref="F266:L266" si="108">COUNTIF(G261:G262,"1")</f>
        <v>0</v>
      </c>
      <c r="G266" s="64"/>
      <c r="H266" s="64">
        <f t="shared" si="108"/>
        <v>0</v>
      </c>
      <c r="I266" s="64"/>
      <c r="J266" s="64">
        <f t="shared" si="108"/>
        <v>0</v>
      </c>
      <c r="K266" s="64"/>
      <c r="L266" s="64">
        <f t="shared" si="108"/>
        <v>0</v>
      </c>
      <c r="M266" s="64"/>
      <c r="N266" s="9"/>
    </row>
    <row r="267" spans="1:14" x14ac:dyDescent="0.3">
      <c r="A267" s="10"/>
      <c r="B267" s="40" t="s">
        <v>48</v>
      </c>
      <c r="C267" s="25"/>
      <c r="D267" s="64">
        <f>COUNTIF(E261:E262,"0")</f>
        <v>0</v>
      </c>
      <c r="E267" s="64"/>
      <c r="F267" s="64">
        <f t="shared" ref="F267:L267" si="109">COUNTIF(G261:G262,"0")</f>
        <v>0</v>
      </c>
      <c r="G267" s="64"/>
      <c r="H267" s="64">
        <f t="shared" si="109"/>
        <v>0</v>
      </c>
      <c r="I267" s="64"/>
      <c r="J267" s="64">
        <f t="shared" si="109"/>
        <v>0</v>
      </c>
      <c r="K267" s="64"/>
      <c r="L267" s="64">
        <f t="shared" si="109"/>
        <v>0</v>
      </c>
      <c r="M267" s="38"/>
      <c r="N267" s="9"/>
    </row>
    <row r="268" spans="1:14" x14ac:dyDescent="0.3">
      <c r="A268" s="10"/>
      <c r="B268" s="40"/>
      <c r="C268" s="25"/>
      <c r="D268" s="64"/>
      <c r="E268" s="21"/>
      <c r="F268" s="21"/>
      <c r="G268" s="21"/>
      <c r="H268" s="21"/>
      <c r="I268" s="21"/>
      <c r="J268" s="21"/>
      <c r="K268" s="21"/>
      <c r="L268" s="31"/>
      <c r="M268" s="38"/>
      <c r="N268" s="9"/>
    </row>
    <row r="269" spans="1:14" x14ac:dyDescent="0.3">
      <c r="A269" s="10"/>
      <c r="B269" s="42" t="s">
        <v>49</v>
      </c>
      <c r="C269" s="25"/>
      <c r="D269" s="65">
        <f>AVERAGE(E261:E262)</f>
        <v>2</v>
      </c>
      <c r="E269" s="65"/>
      <c r="F269" s="65">
        <f t="shared" ref="F269:L269" si="110">AVERAGE(G261:G262)</f>
        <v>2</v>
      </c>
      <c r="G269" s="65"/>
      <c r="H269" s="65">
        <f t="shared" si="110"/>
        <v>2</v>
      </c>
      <c r="I269" s="65"/>
      <c r="J269" s="65">
        <f t="shared" si="110"/>
        <v>2</v>
      </c>
      <c r="K269" s="65"/>
      <c r="L269" s="65">
        <f t="shared" si="110"/>
        <v>2</v>
      </c>
      <c r="M269" s="38"/>
      <c r="N269" s="9"/>
    </row>
    <row r="270" spans="1:14" x14ac:dyDescent="0.3">
      <c r="A270" s="10"/>
      <c r="B270" s="40" t="s">
        <v>50</v>
      </c>
      <c r="C270" s="25"/>
      <c r="D270" s="64">
        <f>MODE(E261:E262)</f>
        <v>2</v>
      </c>
      <c r="E270" s="64"/>
      <c r="F270" s="64">
        <f t="shared" ref="F270:L270" si="111">MODE(G261:G262)</f>
        <v>2</v>
      </c>
      <c r="G270" s="64"/>
      <c r="H270" s="64">
        <f t="shared" si="111"/>
        <v>2</v>
      </c>
      <c r="I270" s="64"/>
      <c r="J270" s="64">
        <f t="shared" si="111"/>
        <v>2</v>
      </c>
      <c r="K270" s="64"/>
      <c r="L270" s="64">
        <f t="shared" si="111"/>
        <v>2</v>
      </c>
      <c r="M270" s="38"/>
      <c r="N270" s="9"/>
    </row>
    <row r="271" spans="1:14" x14ac:dyDescent="0.3">
      <c r="A271" s="10"/>
      <c r="B271" s="43" t="s">
        <v>51</v>
      </c>
      <c r="C271" s="25"/>
      <c r="D271" s="64">
        <f>MEDIAN(E261:E262)</f>
        <v>2</v>
      </c>
      <c r="E271" s="64"/>
      <c r="F271" s="64">
        <f t="shared" ref="F271:L271" si="112">MEDIAN(G261:G262)</f>
        <v>2</v>
      </c>
      <c r="G271" s="64"/>
      <c r="H271" s="64">
        <f t="shared" si="112"/>
        <v>2</v>
      </c>
      <c r="I271" s="64"/>
      <c r="J271" s="64">
        <f t="shared" si="112"/>
        <v>2</v>
      </c>
      <c r="K271" s="64"/>
      <c r="L271" s="64">
        <f t="shared" si="112"/>
        <v>2</v>
      </c>
      <c r="M271" s="38"/>
      <c r="N271" s="9"/>
    </row>
    <row r="272" spans="1:14" x14ac:dyDescent="0.3">
      <c r="A272" s="10"/>
      <c r="B272" s="42" t="s">
        <v>52</v>
      </c>
      <c r="C272" s="25"/>
      <c r="D272" s="65">
        <f>_xlfn.STDEV.P(E261:E262)</f>
        <v>0</v>
      </c>
      <c r="E272" s="65"/>
      <c r="F272" s="65">
        <f t="shared" ref="F272:L272" si="113">_xlfn.STDEV.P(G261:G262)</f>
        <v>0</v>
      </c>
      <c r="G272" s="65"/>
      <c r="H272" s="65">
        <f t="shared" si="113"/>
        <v>0</v>
      </c>
      <c r="I272" s="65"/>
      <c r="J272" s="65">
        <f t="shared" si="113"/>
        <v>0</v>
      </c>
      <c r="K272" s="65"/>
      <c r="L272" s="65">
        <f t="shared" si="113"/>
        <v>0</v>
      </c>
      <c r="M272" s="38"/>
      <c r="N272" s="9"/>
    </row>
    <row r="273" spans="1:14" x14ac:dyDescent="0.3">
      <c r="A273" s="10"/>
      <c r="B273" s="44" t="s">
        <v>53</v>
      </c>
      <c r="C273" s="25"/>
      <c r="D273" s="66">
        <f>D265/D263</f>
        <v>1</v>
      </c>
      <c r="E273" s="66"/>
      <c r="F273" s="66">
        <f t="shared" ref="F273:L273" si="114">F265/F263</f>
        <v>1</v>
      </c>
      <c r="G273" s="66"/>
      <c r="H273" s="66">
        <f t="shared" si="114"/>
        <v>1</v>
      </c>
      <c r="I273" s="66"/>
      <c r="J273" s="66">
        <f t="shared" si="114"/>
        <v>1</v>
      </c>
      <c r="K273" s="66"/>
      <c r="L273" s="66">
        <f t="shared" si="114"/>
        <v>1</v>
      </c>
      <c r="M273" s="38"/>
      <c r="N273" s="9"/>
    </row>
    <row r="274" spans="1:14" ht="15" thickBot="1" x14ac:dyDescent="0.35">
      <c r="A274" s="10"/>
      <c r="B274" s="45"/>
      <c r="C274" s="86"/>
      <c r="D274" s="71"/>
      <c r="E274" s="71"/>
      <c r="F274" s="71"/>
      <c r="G274" s="71"/>
      <c r="H274" s="71"/>
      <c r="I274" s="71"/>
      <c r="J274" s="71"/>
      <c r="K274" s="71"/>
      <c r="L274" s="72"/>
      <c r="M274" s="70"/>
      <c r="N274" s="9"/>
    </row>
    <row r="275" spans="1:14" x14ac:dyDescent="0.3">
      <c r="A275" s="10"/>
      <c r="B275" s="12" t="s">
        <v>35</v>
      </c>
      <c r="C275" s="67">
        <v>43115</v>
      </c>
      <c r="D275" s="60" t="s">
        <v>14</v>
      </c>
      <c r="E275" s="60">
        <v>2</v>
      </c>
      <c r="F275" s="60" t="s">
        <v>14</v>
      </c>
      <c r="G275" s="60">
        <v>2</v>
      </c>
      <c r="H275" s="60" t="s">
        <v>14</v>
      </c>
      <c r="I275" s="60">
        <v>2</v>
      </c>
      <c r="J275" s="60" t="s">
        <v>14</v>
      </c>
      <c r="K275" s="60">
        <v>2</v>
      </c>
      <c r="L275" s="68" t="s">
        <v>14</v>
      </c>
      <c r="M275" s="69">
        <v>2</v>
      </c>
      <c r="N275" s="9"/>
    </row>
    <row r="276" spans="1:14" x14ac:dyDescent="0.3">
      <c r="A276" s="10"/>
      <c r="B276" s="12" t="s">
        <v>35</v>
      </c>
      <c r="C276" s="25">
        <v>43115</v>
      </c>
      <c r="D276" s="21" t="s">
        <v>14</v>
      </c>
      <c r="E276" s="21">
        <v>2</v>
      </c>
      <c r="F276" s="21" t="s">
        <v>14</v>
      </c>
      <c r="G276" s="21">
        <v>2</v>
      </c>
      <c r="H276" s="21" t="s">
        <v>14</v>
      </c>
      <c r="I276" s="21">
        <v>2</v>
      </c>
      <c r="J276" s="21" t="s">
        <v>14</v>
      </c>
      <c r="K276" s="21">
        <v>2</v>
      </c>
      <c r="L276" s="31" t="s">
        <v>14</v>
      </c>
      <c r="M276" s="38">
        <v>2</v>
      </c>
      <c r="N276" s="9"/>
    </row>
    <row r="277" spans="1:14" x14ac:dyDescent="0.3">
      <c r="A277" s="10"/>
      <c r="B277" s="40" t="s">
        <v>44</v>
      </c>
      <c r="C277" s="25"/>
      <c r="D277" s="64">
        <f>COUNT(E275:E276)</f>
        <v>2</v>
      </c>
      <c r="E277" s="64"/>
      <c r="F277" s="64">
        <f t="shared" ref="F277:L277" si="115">COUNT(G275:G276)</f>
        <v>2</v>
      </c>
      <c r="G277" s="64"/>
      <c r="H277" s="64">
        <f t="shared" si="115"/>
        <v>2</v>
      </c>
      <c r="I277" s="64"/>
      <c r="J277" s="64">
        <f t="shared" si="115"/>
        <v>2</v>
      </c>
      <c r="K277" s="64"/>
      <c r="L277" s="64">
        <f t="shared" si="115"/>
        <v>2</v>
      </c>
      <c r="M277" s="38"/>
      <c r="N277" s="9"/>
    </row>
    <row r="278" spans="1:14" x14ac:dyDescent="0.3">
      <c r="A278" s="10"/>
      <c r="B278" s="41" t="s">
        <v>45</v>
      </c>
      <c r="C278" s="25"/>
      <c r="D278" s="64"/>
      <c r="E278" s="21"/>
      <c r="F278" s="21"/>
      <c r="G278" s="21"/>
      <c r="H278" s="21"/>
      <c r="I278" s="21"/>
      <c r="J278" s="21"/>
      <c r="K278" s="21"/>
      <c r="L278" s="31"/>
      <c r="M278" s="38"/>
      <c r="N278" s="9"/>
    </row>
    <row r="279" spans="1:14" x14ac:dyDescent="0.3">
      <c r="A279" s="10"/>
      <c r="B279" s="40" t="s">
        <v>46</v>
      </c>
      <c r="C279" s="25"/>
      <c r="D279" s="64">
        <f>COUNTIF(E275:E276,"2")</f>
        <v>2</v>
      </c>
      <c r="E279" s="64"/>
      <c r="F279" s="64">
        <f t="shared" ref="F279:L279" si="116">COUNTIF(G275:G276,"2")</f>
        <v>2</v>
      </c>
      <c r="G279" s="64"/>
      <c r="H279" s="64">
        <f t="shared" si="116"/>
        <v>2</v>
      </c>
      <c r="I279" s="64"/>
      <c r="J279" s="64">
        <f t="shared" si="116"/>
        <v>2</v>
      </c>
      <c r="K279" s="64"/>
      <c r="L279" s="64">
        <f t="shared" si="116"/>
        <v>2</v>
      </c>
      <c r="M279" s="38"/>
      <c r="N279" s="9"/>
    </row>
    <row r="280" spans="1:14" x14ac:dyDescent="0.3">
      <c r="A280" s="10"/>
      <c r="B280" s="40" t="s">
        <v>47</v>
      </c>
      <c r="C280" s="25"/>
      <c r="D280" s="64">
        <f>COUNTIF(E275:E276,"1")</f>
        <v>0</v>
      </c>
      <c r="E280" s="64"/>
      <c r="F280" s="64">
        <f t="shared" ref="F280:L280" si="117">COUNTIF(G275:G276,"1")</f>
        <v>0</v>
      </c>
      <c r="G280" s="64"/>
      <c r="H280" s="64">
        <f t="shared" si="117"/>
        <v>0</v>
      </c>
      <c r="I280" s="64"/>
      <c r="J280" s="64">
        <f t="shared" si="117"/>
        <v>0</v>
      </c>
      <c r="K280" s="64"/>
      <c r="L280" s="64">
        <f t="shared" si="117"/>
        <v>0</v>
      </c>
      <c r="M280" s="38"/>
      <c r="N280" s="9"/>
    </row>
    <row r="281" spans="1:14" x14ac:dyDescent="0.3">
      <c r="A281" s="10"/>
      <c r="B281" s="40" t="s">
        <v>48</v>
      </c>
      <c r="C281" s="25"/>
      <c r="D281" s="64">
        <f>COUNTIF(E275:E276,"0")</f>
        <v>0</v>
      </c>
      <c r="E281" s="64"/>
      <c r="F281" s="64">
        <f t="shared" ref="F281:L281" si="118">COUNTIF(G275:G276,"0")</f>
        <v>0</v>
      </c>
      <c r="G281" s="64"/>
      <c r="H281" s="64">
        <f t="shared" si="118"/>
        <v>0</v>
      </c>
      <c r="I281" s="64"/>
      <c r="J281" s="64">
        <f t="shared" si="118"/>
        <v>0</v>
      </c>
      <c r="K281" s="64"/>
      <c r="L281" s="64">
        <f t="shared" si="118"/>
        <v>0</v>
      </c>
      <c r="M281" s="38"/>
      <c r="N281" s="9"/>
    </row>
    <row r="282" spans="1:14" x14ac:dyDescent="0.3">
      <c r="A282" s="10"/>
      <c r="B282" s="40"/>
      <c r="C282" s="25"/>
      <c r="D282" s="64"/>
      <c r="E282" s="21"/>
      <c r="F282" s="21"/>
      <c r="G282" s="21"/>
      <c r="H282" s="21"/>
      <c r="I282" s="21"/>
      <c r="J282" s="21"/>
      <c r="K282" s="21"/>
      <c r="L282" s="31"/>
      <c r="M282" s="38"/>
      <c r="N282" s="9"/>
    </row>
    <row r="283" spans="1:14" x14ac:dyDescent="0.3">
      <c r="A283" s="10"/>
      <c r="B283" s="42" t="s">
        <v>49</v>
      </c>
      <c r="C283" s="25"/>
      <c r="D283" s="65">
        <f>AVERAGE(E275:E276)</f>
        <v>2</v>
      </c>
      <c r="E283" s="65"/>
      <c r="F283" s="65">
        <f t="shared" ref="F283:L283" si="119">AVERAGE(G275:G276)</f>
        <v>2</v>
      </c>
      <c r="G283" s="65"/>
      <c r="H283" s="65">
        <f t="shared" si="119"/>
        <v>2</v>
      </c>
      <c r="I283" s="65"/>
      <c r="J283" s="65">
        <f t="shared" si="119"/>
        <v>2</v>
      </c>
      <c r="K283" s="65"/>
      <c r="L283" s="65">
        <f t="shared" si="119"/>
        <v>2</v>
      </c>
      <c r="M283" s="38"/>
      <c r="N283" s="9"/>
    </row>
    <row r="284" spans="1:14" x14ac:dyDescent="0.3">
      <c r="A284" s="10"/>
      <c r="B284" s="40" t="s">
        <v>50</v>
      </c>
      <c r="C284" s="25"/>
      <c r="D284" s="64">
        <f>MODE(E275:E276)</f>
        <v>2</v>
      </c>
      <c r="E284" s="64"/>
      <c r="F284" s="64">
        <f t="shared" ref="F284:L284" si="120">MODE(G275:G276)</f>
        <v>2</v>
      </c>
      <c r="G284" s="64"/>
      <c r="H284" s="64">
        <f t="shared" si="120"/>
        <v>2</v>
      </c>
      <c r="I284" s="64"/>
      <c r="J284" s="64">
        <f t="shared" si="120"/>
        <v>2</v>
      </c>
      <c r="K284" s="64"/>
      <c r="L284" s="64">
        <f t="shared" si="120"/>
        <v>2</v>
      </c>
      <c r="M284" s="38"/>
      <c r="N284" s="9"/>
    </row>
    <row r="285" spans="1:14" x14ac:dyDescent="0.3">
      <c r="A285" s="10"/>
      <c r="B285" s="43" t="s">
        <v>51</v>
      </c>
      <c r="C285" s="25"/>
      <c r="D285" s="64">
        <f>MEDIAN(E275:E276)</f>
        <v>2</v>
      </c>
      <c r="E285" s="64"/>
      <c r="F285" s="64">
        <f t="shared" ref="F285:L285" si="121">MEDIAN(G275:G276)</f>
        <v>2</v>
      </c>
      <c r="G285" s="64"/>
      <c r="H285" s="64">
        <f t="shared" si="121"/>
        <v>2</v>
      </c>
      <c r="I285" s="64"/>
      <c r="J285" s="64">
        <f t="shared" si="121"/>
        <v>2</v>
      </c>
      <c r="K285" s="64"/>
      <c r="L285" s="64">
        <f t="shared" si="121"/>
        <v>2</v>
      </c>
      <c r="M285" s="38"/>
      <c r="N285" s="9"/>
    </row>
    <row r="286" spans="1:14" x14ac:dyDescent="0.3">
      <c r="A286" s="10"/>
      <c r="B286" s="42" t="s">
        <v>52</v>
      </c>
      <c r="C286" s="25"/>
      <c r="D286" s="65">
        <f>_xlfn.STDEV.P(E275:E276)</f>
        <v>0</v>
      </c>
      <c r="E286" s="65"/>
      <c r="F286" s="65">
        <f t="shared" ref="F286:L286" si="122">_xlfn.STDEV.P(G275:G276)</f>
        <v>0</v>
      </c>
      <c r="G286" s="65"/>
      <c r="H286" s="65">
        <f t="shared" si="122"/>
        <v>0</v>
      </c>
      <c r="I286" s="65"/>
      <c r="J286" s="65">
        <f t="shared" si="122"/>
        <v>0</v>
      </c>
      <c r="K286" s="65"/>
      <c r="L286" s="65">
        <f t="shared" si="122"/>
        <v>0</v>
      </c>
      <c r="M286" s="38"/>
      <c r="N286" s="9"/>
    </row>
    <row r="287" spans="1:14" x14ac:dyDescent="0.3">
      <c r="A287" s="10"/>
      <c r="B287" s="44" t="s">
        <v>53</v>
      </c>
      <c r="C287" s="25"/>
      <c r="D287" s="66">
        <f>D279/D277</f>
        <v>1</v>
      </c>
      <c r="E287" s="66"/>
      <c r="F287" s="66">
        <f t="shared" ref="F287:L287" si="123">F279/F277</f>
        <v>1</v>
      </c>
      <c r="G287" s="66"/>
      <c r="H287" s="66">
        <f t="shared" si="123"/>
        <v>1</v>
      </c>
      <c r="I287" s="66"/>
      <c r="J287" s="66">
        <f t="shared" si="123"/>
        <v>1</v>
      </c>
      <c r="K287" s="66"/>
      <c r="L287" s="66">
        <f t="shared" si="123"/>
        <v>1</v>
      </c>
      <c r="M287" s="38"/>
      <c r="N287" s="9"/>
    </row>
    <row r="288" spans="1:14" ht="15" thickBot="1" x14ac:dyDescent="0.35">
      <c r="A288" s="10"/>
      <c r="B288" s="45"/>
      <c r="C288" s="86"/>
      <c r="D288" s="71"/>
      <c r="E288" s="71"/>
      <c r="F288" s="71"/>
      <c r="G288" s="71"/>
      <c r="H288" s="71"/>
      <c r="I288" s="71"/>
      <c r="J288" s="71"/>
      <c r="K288" s="71"/>
      <c r="L288" s="72"/>
      <c r="M288" s="70"/>
      <c r="N288" s="9"/>
    </row>
    <row r="289" spans="1:14" x14ac:dyDescent="0.3">
      <c r="A289" s="10"/>
      <c r="B289" s="12" t="s">
        <v>36</v>
      </c>
      <c r="C289" s="67">
        <v>43115</v>
      </c>
      <c r="D289" s="60" t="s">
        <v>16</v>
      </c>
      <c r="E289" s="60">
        <v>0</v>
      </c>
      <c r="F289" s="60" t="s">
        <v>14</v>
      </c>
      <c r="G289" s="60">
        <v>2</v>
      </c>
      <c r="H289" s="60" t="s">
        <v>14</v>
      </c>
      <c r="I289" s="60">
        <v>2</v>
      </c>
      <c r="J289" s="60" t="s">
        <v>14</v>
      </c>
      <c r="K289" s="60">
        <v>2</v>
      </c>
      <c r="L289" s="68" t="s">
        <v>14</v>
      </c>
      <c r="M289" s="69">
        <v>2</v>
      </c>
      <c r="N289" s="9"/>
    </row>
    <row r="290" spans="1:14" x14ac:dyDescent="0.3">
      <c r="A290" s="10"/>
      <c r="B290" s="12" t="s">
        <v>36</v>
      </c>
      <c r="C290" s="25">
        <v>43115</v>
      </c>
      <c r="D290" s="21" t="s">
        <v>14</v>
      </c>
      <c r="E290" s="21">
        <v>2</v>
      </c>
      <c r="F290" s="21" t="s">
        <v>14</v>
      </c>
      <c r="G290" s="21">
        <v>2</v>
      </c>
      <c r="H290" s="21" t="s">
        <v>14</v>
      </c>
      <c r="I290" s="21">
        <v>2</v>
      </c>
      <c r="J290" s="21" t="s">
        <v>14</v>
      </c>
      <c r="K290" s="21">
        <v>2</v>
      </c>
      <c r="L290" s="31" t="s">
        <v>14</v>
      </c>
      <c r="M290" s="38">
        <v>2</v>
      </c>
      <c r="N290" s="9"/>
    </row>
    <row r="291" spans="1:14" x14ac:dyDescent="0.3">
      <c r="A291" s="10"/>
      <c r="B291" s="12" t="s">
        <v>36</v>
      </c>
      <c r="C291" s="25">
        <v>43115</v>
      </c>
      <c r="D291" s="21" t="s">
        <v>14</v>
      </c>
      <c r="E291" s="21">
        <v>2</v>
      </c>
      <c r="F291" s="21" t="s">
        <v>14</v>
      </c>
      <c r="G291" s="21">
        <v>2</v>
      </c>
      <c r="H291" s="21" t="s">
        <v>15</v>
      </c>
      <c r="I291" s="21">
        <v>1</v>
      </c>
      <c r="J291" s="21" t="s">
        <v>14</v>
      </c>
      <c r="K291" s="21">
        <v>2</v>
      </c>
      <c r="L291" s="31" t="s">
        <v>14</v>
      </c>
      <c r="M291" s="38">
        <v>2</v>
      </c>
      <c r="N291" s="9"/>
    </row>
    <row r="292" spans="1:14" x14ac:dyDescent="0.3">
      <c r="A292" s="10"/>
      <c r="B292" s="40" t="s">
        <v>44</v>
      </c>
      <c r="C292" s="25"/>
      <c r="D292" s="64">
        <f>COUNT(E289:E291)</f>
        <v>3</v>
      </c>
      <c r="E292" s="64"/>
      <c r="F292" s="64">
        <f t="shared" ref="F292:L292" si="124">COUNT(G289:G291)</f>
        <v>3</v>
      </c>
      <c r="G292" s="64"/>
      <c r="H292" s="64">
        <f t="shared" si="124"/>
        <v>3</v>
      </c>
      <c r="I292" s="64"/>
      <c r="J292" s="64">
        <f t="shared" si="124"/>
        <v>3</v>
      </c>
      <c r="K292" s="64"/>
      <c r="L292" s="64">
        <f t="shared" si="124"/>
        <v>3</v>
      </c>
      <c r="M292" s="38"/>
      <c r="N292" s="9"/>
    </row>
    <row r="293" spans="1:14" x14ac:dyDescent="0.3">
      <c r="A293" s="10"/>
      <c r="B293" s="41" t="s">
        <v>45</v>
      </c>
      <c r="C293" s="25"/>
      <c r="D293" s="64"/>
      <c r="E293" s="21"/>
      <c r="F293" s="21"/>
      <c r="G293" s="21"/>
      <c r="H293" s="21"/>
      <c r="I293" s="21"/>
      <c r="J293" s="21"/>
      <c r="K293" s="21"/>
      <c r="L293" s="31"/>
      <c r="M293" s="38"/>
      <c r="N293" s="9"/>
    </row>
    <row r="294" spans="1:14" x14ac:dyDescent="0.3">
      <c r="A294" s="10"/>
      <c r="B294" s="40" t="s">
        <v>46</v>
      </c>
      <c r="C294" s="25"/>
      <c r="D294" s="64">
        <f>COUNTIF(E289:E291,"2")</f>
        <v>2</v>
      </c>
      <c r="E294" s="64"/>
      <c r="F294" s="64">
        <f t="shared" ref="F294:L294" si="125">COUNTIF(G289:G291,"2")</f>
        <v>3</v>
      </c>
      <c r="G294" s="64"/>
      <c r="H294" s="64">
        <f t="shared" si="125"/>
        <v>2</v>
      </c>
      <c r="I294" s="64"/>
      <c r="J294" s="64">
        <f t="shared" si="125"/>
        <v>3</v>
      </c>
      <c r="K294" s="64"/>
      <c r="L294" s="64">
        <f t="shared" si="125"/>
        <v>3</v>
      </c>
      <c r="M294" s="38"/>
      <c r="N294" s="9"/>
    </row>
    <row r="295" spans="1:14" x14ac:dyDescent="0.3">
      <c r="A295" s="10"/>
      <c r="B295" s="40" t="s">
        <v>47</v>
      </c>
      <c r="C295" s="25"/>
      <c r="D295" s="64">
        <f>COUNTIF(E289:E291,"1")</f>
        <v>0</v>
      </c>
      <c r="E295" s="64"/>
      <c r="F295" s="64">
        <f t="shared" ref="F295:L295" si="126">COUNTIF(G289:G291,"1")</f>
        <v>0</v>
      </c>
      <c r="G295" s="64"/>
      <c r="H295" s="64">
        <f t="shared" si="126"/>
        <v>1</v>
      </c>
      <c r="I295" s="64"/>
      <c r="J295" s="64">
        <f t="shared" si="126"/>
        <v>0</v>
      </c>
      <c r="K295" s="64"/>
      <c r="L295" s="64">
        <f t="shared" si="126"/>
        <v>0</v>
      </c>
      <c r="M295" s="38"/>
      <c r="N295" s="9"/>
    </row>
    <row r="296" spans="1:14" x14ac:dyDescent="0.3">
      <c r="A296" s="10"/>
      <c r="B296" s="40" t="s">
        <v>48</v>
      </c>
      <c r="C296" s="25"/>
      <c r="D296" s="64">
        <f>COUNTIF(E289:E291,"0")</f>
        <v>1</v>
      </c>
      <c r="E296" s="64"/>
      <c r="F296" s="64">
        <f t="shared" ref="F296:L296" si="127">COUNTIF(G289:G291,"0")</f>
        <v>0</v>
      </c>
      <c r="G296" s="64"/>
      <c r="H296" s="64">
        <f t="shared" si="127"/>
        <v>0</v>
      </c>
      <c r="I296" s="64"/>
      <c r="J296" s="64">
        <f t="shared" si="127"/>
        <v>0</v>
      </c>
      <c r="K296" s="64"/>
      <c r="L296" s="64">
        <f t="shared" si="127"/>
        <v>0</v>
      </c>
      <c r="M296" s="38"/>
      <c r="N296" s="9"/>
    </row>
    <row r="297" spans="1:14" x14ac:dyDescent="0.3">
      <c r="A297" s="10"/>
      <c r="B297" s="40"/>
      <c r="C297" s="25"/>
      <c r="D297" s="64"/>
      <c r="E297" s="21"/>
      <c r="F297" s="21"/>
      <c r="G297" s="21"/>
      <c r="H297" s="21"/>
      <c r="I297" s="21"/>
      <c r="J297" s="21"/>
      <c r="K297" s="21"/>
      <c r="L297" s="31"/>
      <c r="M297" s="38"/>
      <c r="N297" s="9"/>
    </row>
    <row r="298" spans="1:14" x14ac:dyDescent="0.3">
      <c r="A298" s="10"/>
      <c r="B298" s="42" t="s">
        <v>49</v>
      </c>
      <c r="C298" s="25"/>
      <c r="D298" s="65">
        <f>AVERAGE(E289:E291)</f>
        <v>1.3333333333333333</v>
      </c>
      <c r="E298" s="65"/>
      <c r="F298" s="65">
        <f t="shared" ref="F298:L298" si="128">AVERAGE(G289:G291)</f>
        <v>2</v>
      </c>
      <c r="G298" s="65"/>
      <c r="H298" s="65">
        <f t="shared" si="128"/>
        <v>1.6666666666666667</v>
      </c>
      <c r="I298" s="65"/>
      <c r="J298" s="65">
        <f t="shared" si="128"/>
        <v>2</v>
      </c>
      <c r="K298" s="65"/>
      <c r="L298" s="65">
        <f t="shared" si="128"/>
        <v>2</v>
      </c>
      <c r="M298" s="38"/>
      <c r="N298" s="9"/>
    </row>
    <row r="299" spans="1:14" x14ac:dyDescent="0.3">
      <c r="A299" s="10"/>
      <c r="B299" s="40" t="s">
        <v>50</v>
      </c>
      <c r="C299" s="25"/>
      <c r="D299" s="64">
        <f>MODE(E289:E291)</f>
        <v>2</v>
      </c>
      <c r="E299" s="64"/>
      <c r="F299" s="64">
        <f t="shared" ref="F299:L299" si="129">MODE(G289:G291)</f>
        <v>2</v>
      </c>
      <c r="G299" s="64"/>
      <c r="H299" s="64">
        <f t="shared" si="129"/>
        <v>2</v>
      </c>
      <c r="I299" s="64"/>
      <c r="J299" s="64">
        <f t="shared" si="129"/>
        <v>2</v>
      </c>
      <c r="K299" s="64"/>
      <c r="L299" s="64">
        <f t="shared" si="129"/>
        <v>2</v>
      </c>
      <c r="M299" s="38"/>
      <c r="N299" s="9"/>
    </row>
    <row r="300" spans="1:14" x14ac:dyDescent="0.3">
      <c r="A300" s="10"/>
      <c r="B300" s="43" t="s">
        <v>51</v>
      </c>
      <c r="C300" s="25"/>
      <c r="D300" s="64">
        <f>MEDIAN(E289:E291)</f>
        <v>2</v>
      </c>
      <c r="E300" s="64"/>
      <c r="F300" s="64">
        <f t="shared" ref="F300:L300" si="130">MEDIAN(G289:G291)</f>
        <v>2</v>
      </c>
      <c r="G300" s="64"/>
      <c r="H300" s="64">
        <f t="shared" si="130"/>
        <v>2</v>
      </c>
      <c r="I300" s="64"/>
      <c r="J300" s="64">
        <f t="shared" si="130"/>
        <v>2</v>
      </c>
      <c r="K300" s="64"/>
      <c r="L300" s="64">
        <f t="shared" si="130"/>
        <v>2</v>
      </c>
      <c r="M300" s="38"/>
      <c r="N300" s="9"/>
    </row>
    <row r="301" spans="1:14" x14ac:dyDescent="0.3">
      <c r="A301" s="10"/>
      <c r="B301" s="42" t="s">
        <v>52</v>
      </c>
      <c r="C301" s="25"/>
      <c r="D301" s="65">
        <f>_xlfn.STDEV.P(E289:E291)</f>
        <v>0.94280904158206336</v>
      </c>
      <c r="E301" s="65"/>
      <c r="F301" s="65">
        <f t="shared" ref="F301:L301" si="131">_xlfn.STDEV.P(G289:G291)</f>
        <v>0</v>
      </c>
      <c r="G301" s="65"/>
      <c r="H301" s="65">
        <f t="shared" si="131"/>
        <v>0.47140452079103168</v>
      </c>
      <c r="I301" s="65"/>
      <c r="J301" s="65">
        <f t="shared" si="131"/>
        <v>0</v>
      </c>
      <c r="K301" s="65"/>
      <c r="L301" s="65">
        <f t="shared" si="131"/>
        <v>0</v>
      </c>
      <c r="M301" s="38"/>
      <c r="N301" s="9"/>
    </row>
    <row r="302" spans="1:14" x14ac:dyDescent="0.3">
      <c r="A302" s="10"/>
      <c r="B302" s="44" t="s">
        <v>53</v>
      </c>
      <c r="C302" s="25"/>
      <c r="D302" s="66">
        <f>D294/D292</f>
        <v>0.66666666666666663</v>
      </c>
      <c r="E302" s="66"/>
      <c r="F302" s="66">
        <f t="shared" ref="F302:L302" si="132">F294/F292</f>
        <v>1</v>
      </c>
      <c r="G302" s="66"/>
      <c r="H302" s="66">
        <f t="shared" si="132"/>
        <v>0.66666666666666663</v>
      </c>
      <c r="I302" s="66"/>
      <c r="J302" s="66">
        <f t="shared" si="132"/>
        <v>1</v>
      </c>
      <c r="K302" s="66"/>
      <c r="L302" s="66">
        <f t="shared" si="132"/>
        <v>1</v>
      </c>
      <c r="M302" s="38"/>
      <c r="N302" s="9"/>
    </row>
    <row r="303" spans="1:14" ht="15" thickBot="1" x14ac:dyDescent="0.35">
      <c r="A303" s="10"/>
      <c r="B303" s="45"/>
      <c r="C303" s="86"/>
      <c r="D303" s="71"/>
      <c r="E303" s="71"/>
      <c r="F303" s="71"/>
      <c r="G303" s="71"/>
      <c r="H303" s="71"/>
      <c r="I303" s="71"/>
      <c r="J303" s="71"/>
      <c r="K303" s="71"/>
      <c r="L303" s="72"/>
      <c r="M303" s="70"/>
      <c r="N303" s="9"/>
    </row>
    <row r="304" spans="1:14" x14ac:dyDescent="0.3">
      <c r="A304" s="10"/>
      <c r="B304" s="12" t="s">
        <v>37</v>
      </c>
      <c r="C304" s="67">
        <v>43115</v>
      </c>
      <c r="D304" s="60" t="s">
        <v>14</v>
      </c>
      <c r="E304" s="60">
        <v>2</v>
      </c>
      <c r="F304" s="60" t="s">
        <v>14</v>
      </c>
      <c r="G304" s="60">
        <v>2</v>
      </c>
      <c r="H304" s="60" t="s">
        <v>14</v>
      </c>
      <c r="I304" s="60">
        <v>2</v>
      </c>
      <c r="J304" s="60" t="s">
        <v>14</v>
      </c>
      <c r="K304" s="60">
        <v>2</v>
      </c>
      <c r="L304" s="68" t="s">
        <v>14</v>
      </c>
      <c r="M304" s="69">
        <v>2</v>
      </c>
      <c r="N304" s="9"/>
    </row>
    <row r="305" spans="1:14" x14ac:dyDescent="0.3">
      <c r="A305" s="10"/>
      <c r="B305" s="40" t="s">
        <v>44</v>
      </c>
      <c r="C305" s="25"/>
      <c r="D305" s="64">
        <v>1</v>
      </c>
      <c r="E305" s="64"/>
      <c r="F305" s="64">
        <v>1</v>
      </c>
      <c r="G305" s="64"/>
      <c r="H305" s="64">
        <v>1</v>
      </c>
      <c r="I305" s="64"/>
      <c r="J305" s="64">
        <v>1</v>
      </c>
      <c r="K305" s="64"/>
      <c r="L305" s="82">
        <v>1</v>
      </c>
      <c r="M305" s="38"/>
      <c r="N305" s="9"/>
    </row>
    <row r="306" spans="1:14" x14ac:dyDescent="0.3">
      <c r="A306" s="10"/>
      <c r="B306" s="41" t="s">
        <v>45</v>
      </c>
      <c r="C306" s="25"/>
      <c r="D306" s="21"/>
      <c r="E306" s="21"/>
      <c r="F306" s="21"/>
      <c r="G306" s="21"/>
      <c r="H306" s="21"/>
      <c r="I306" s="21"/>
      <c r="J306" s="21"/>
      <c r="K306" s="21"/>
      <c r="L306" s="31"/>
      <c r="M306" s="38"/>
      <c r="N306" s="9"/>
    </row>
    <row r="307" spans="1:14" x14ac:dyDescent="0.3">
      <c r="A307" s="10"/>
      <c r="B307" s="40" t="s">
        <v>46</v>
      </c>
      <c r="C307" s="25"/>
      <c r="D307" s="64">
        <f>COUNTIF(E304,"2")</f>
        <v>1</v>
      </c>
      <c r="E307" s="64"/>
      <c r="F307" s="64">
        <f t="shared" ref="F307:L307" si="133">COUNTIF(G304,"2")</f>
        <v>1</v>
      </c>
      <c r="G307" s="64"/>
      <c r="H307" s="64">
        <f t="shared" si="133"/>
        <v>1</v>
      </c>
      <c r="I307" s="64"/>
      <c r="J307" s="64">
        <f t="shared" si="133"/>
        <v>1</v>
      </c>
      <c r="K307" s="64"/>
      <c r="L307" s="64">
        <f t="shared" si="133"/>
        <v>1</v>
      </c>
      <c r="M307" s="38"/>
      <c r="N307" s="9"/>
    </row>
    <row r="308" spans="1:14" x14ac:dyDescent="0.3">
      <c r="A308" s="10"/>
      <c r="B308" s="40" t="s">
        <v>47</v>
      </c>
      <c r="C308" s="25"/>
      <c r="D308" s="64">
        <f>COUNTIF(E304,"1")</f>
        <v>0</v>
      </c>
      <c r="E308" s="64"/>
      <c r="F308" s="64">
        <f t="shared" ref="F308:L308" si="134">COUNTIF(G304,"1")</f>
        <v>0</v>
      </c>
      <c r="G308" s="64"/>
      <c r="H308" s="64">
        <f t="shared" si="134"/>
        <v>0</v>
      </c>
      <c r="I308" s="64"/>
      <c r="J308" s="64">
        <f t="shared" si="134"/>
        <v>0</v>
      </c>
      <c r="K308" s="64"/>
      <c r="L308" s="64">
        <f t="shared" si="134"/>
        <v>0</v>
      </c>
      <c r="M308" s="38"/>
      <c r="N308" s="9"/>
    </row>
    <row r="309" spans="1:14" x14ac:dyDescent="0.3">
      <c r="A309" s="10"/>
      <c r="B309" s="40" t="s">
        <v>48</v>
      </c>
      <c r="C309" s="25"/>
      <c r="D309" s="64">
        <f>COUNTIF(E304,"0")</f>
        <v>0</v>
      </c>
      <c r="E309" s="64"/>
      <c r="F309" s="64">
        <f t="shared" ref="F309:L309" si="135">COUNTIF(G304,"0")</f>
        <v>0</v>
      </c>
      <c r="G309" s="64"/>
      <c r="H309" s="64">
        <f t="shared" si="135"/>
        <v>0</v>
      </c>
      <c r="I309" s="64"/>
      <c r="J309" s="64">
        <f t="shared" si="135"/>
        <v>0</v>
      </c>
      <c r="K309" s="64"/>
      <c r="L309" s="64">
        <f t="shared" si="135"/>
        <v>0</v>
      </c>
      <c r="M309" s="38"/>
      <c r="N309" s="9"/>
    </row>
    <row r="310" spans="1:14" x14ac:dyDescent="0.3">
      <c r="A310" s="10"/>
      <c r="B310" s="40"/>
      <c r="C310" s="25"/>
      <c r="D310" s="64"/>
      <c r="E310" s="21"/>
      <c r="F310" s="21"/>
      <c r="G310" s="21"/>
      <c r="H310" s="21"/>
      <c r="I310" s="21"/>
      <c r="J310" s="21"/>
      <c r="K310" s="21"/>
      <c r="L310" s="31"/>
      <c r="M310" s="38"/>
      <c r="N310" s="9"/>
    </row>
    <row r="311" spans="1:14" x14ac:dyDescent="0.3">
      <c r="A311" s="10"/>
      <c r="B311" s="42" t="s">
        <v>49</v>
      </c>
      <c r="C311" s="25"/>
      <c r="D311" s="65">
        <f>AVERAGE(E304)</f>
        <v>2</v>
      </c>
      <c r="E311" s="65"/>
      <c r="F311" s="65">
        <f t="shared" ref="F311:L311" si="136">AVERAGE(G304)</f>
        <v>2</v>
      </c>
      <c r="G311" s="65"/>
      <c r="H311" s="65">
        <f t="shared" si="136"/>
        <v>2</v>
      </c>
      <c r="I311" s="65"/>
      <c r="J311" s="65">
        <f t="shared" si="136"/>
        <v>2</v>
      </c>
      <c r="K311" s="65"/>
      <c r="L311" s="65">
        <f t="shared" si="136"/>
        <v>2</v>
      </c>
      <c r="M311" s="38"/>
      <c r="N311" s="9"/>
    </row>
    <row r="312" spans="1:14" x14ac:dyDescent="0.3">
      <c r="A312" s="10"/>
      <c r="B312" s="40" t="s">
        <v>50</v>
      </c>
      <c r="C312" s="25"/>
      <c r="D312" s="64" t="e">
        <f>MODE(E304)</f>
        <v>#N/A</v>
      </c>
      <c r="E312" s="64"/>
      <c r="F312" s="64" t="e">
        <f t="shared" ref="F312:L312" si="137">MODE(G304)</f>
        <v>#N/A</v>
      </c>
      <c r="G312" s="64"/>
      <c r="H312" s="64" t="e">
        <f t="shared" si="137"/>
        <v>#N/A</v>
      </c>
      <c r="I312" s="64"/>
      <c r="J312" s="64" t="e">
        <f t="shared" si="137"/>
        <v>#N/A</v>
      </c>
      <c r="K312" s="64"/>
      <c r="L312" s="64" t="e">
        <f t="shared" si="137"/>
        <v>#N/A</v>
      </c>
      <c r="M312" s="38"/>
      <c r="N312" s="9"/>
    </row>
    <row r="313" spans="1:14" x14ac:dyDescent="0.3">
      <c r="A313" s="10"/>
      <c r="B313" s="43" t="s">
        <v>51</v>
      </c>
      <c r="C313" s="25"/>
      <c r="D313" s="64">
        <f>MEDIAN(E304)</f>
        <v>2</v>
      </c>
      <c r="E313" s="64"/>
      <c r="F313" s="64">
        <f t="shared" ref="F313:L313" si="138">MEDIAN(G304)</f>
        <v>2</v>
      </c>
      <c r="G313" s="64"/>
      <c r="H313" s="64">
        <f t="shared" si="138"/>
        <v>2</v>
      </c>
      <c r="I313" s="64"/>
      <c r="J313" s="64">
        <f t="shared" si="138"/>
        <v>2</v>
      </c>
      <c r="K313" s="64"/>
      <c r="L313" s="64">
        <f t="shared" si="138"/>
        <v>2</v>
      </c>
      <c r="M313" s="38"/>
      <c r="N313" s="9"/>
    </row>
    <row r="314" spans="1:14" x14ac:dyDescent="0.3">
      <c r="A314" s="10"/>
      <c r="B314" s="42" t="s">
        <v>52</v>
      </c>
      <c r="C314" s="25"/>
      <c r="D314" s="65">
        <f>_xlfn.STDEV.P(E304)</f>
        <v>0</v>
      </c>
      <c r="E314" s="65"/>
      <c r="F314" s="65">
        <f t="shared" ref="F314:L314" si="139">_xlfn.STDEV.P(G304)</f>
        <v>0</v>
      </c>
      <c r="G314" s="65"/>
      <c r="H314" s="65">
        <f t="shared" si="139"/>
        <v>0</v>
      </c>
      <c r="I314" s="65"/>
      <c r="J314" s="65">
        <f t="shared" si="139"/>
        <v>0</v>
      </c>
      <c r="K314" s="65"/>
      <c r="L314" s="65">
        <f t="shared" si="139"/>
        <v>0</v>
      </c>
      <c r="M314" s="38"/>
      <c r="N314" s="9"/>
    </row>
    <row r="315" spans="1:14" x14ac:dyDescent="0.3">
      <c r="A315" s="10"/>
      <c r="B315" s="44" t="s">
        <v>53</v>
      </c>
      <c r="C315" s="25"/>
      <c r="D315" s="66">
        <f>D307/D305</f>
        <v>1</v>
      </c>
      <c r="E315" s="66"/>
      <c r="F315" s="66">
        <f t="shared" ref="F315:L315" si="140">F307/F305</f>
        <v>1</v>
      </c>
      <c r="G315" s="66"/>
      <c r="H315" s="66">
        <f t="shared" si="140"/>
        <v>1</v>
      </c>
      <c r="I315" s="66"/>
      <c r="J315" s="66">
        <f t="shared" si="140"/>
        <v>1</v>
      </c>
      <c r="K315" s="66"/>
      <c r="L315" s="66">
        <f t="shared" si="140"/>
        <v>1</v>
      </c>
      <c r="M315" s="38"/>
      <c r="N315" s="9"/>
    </row>
    <row r="316" spans="1:14" ht="15" thickBot="1" x14ac:dyDescent="0.35">
      <c r="A316" s="10"/>
      <c r="B316" s="45"/>
      <c r="C316" s="86"/>
      <c r="D316" s="71"/>
      <c r="E316" s="71"/>
      <c r="F316" s="71"/>
      <c r="G316" s="71"/>
      <c r="H316" s="71"/>
      <c r="I316" s="71"/>
      <c r="J316" s="71"/>
      <c r="K316" s="71"/>
      <c r="L316" s="72"/>
      <c r="M316" s="70"/>
      <c r="N316" s="9"/>
    </row>
    <row r="317" spans="1:14" x14ac:dyDescent="0.3">
      <c r="A317" s="10"/>
      <c r="B317" s="12" t="s">
        <v>38</v>
      </c>
      <c r="C317" s="67">
        <v>43115</v>
      </c>
      <c r="D317" s="60" t="s">
        <v>14</v>
      </c>
      <c r="E317" s="60">
        <v>2</v>
      </c>
      <c r="F317" s="60" t="s">
        <v>14</v>
      </c>
      <c r="G317" s="60">
        <v>2</v>
      </c>
      <c r="H317" s="60" t="s">
        <v>14</v>
      </c>
      <c r="I317" s="60">
        <v>2</v>
      </c>
      <c r="J317" s="60" t="s">
        <v>14</v>
      </c>
      <c r="K317" s="60">
        <v>2</v>
      </c>
      <c r="L317" s="68" t="s">
        <v>14</v>
      </c>
      <c r="M317" s="69">
        <v>2</v>
      </c>
      <c r="N317" s="9"/>
    </row>
    <row r="318" spans="1:14" x14ac:dyDescent="0.3">
      <c r="A318" s="10"/>
      <c r="B318" s="40" t="s">
        <v>44</v>
      </c>
      <c r="C318" s="25"/>
      <c r="D318" s="64">
        <v>1</v>
      </c>
      <c r="E318" s="64"/>
      <c r="F318" s="64">
        <v>1</v>
      </c>
      <c r="G318" s="64"/>
      <c r="H318" s="64">
        <v>1</v>
      </c>
      <c r="I318" s="64"/>
      <c r="J318" s="64">
        <v>1</v>
      </c>
      <c r="K318" s="64"/>
      <c r="L318" s="82">
        <v>1</v>
      </c>
      <c r="M318" s="38"/>
      <c r="N318" s="9"/>
    </row>
    <row r="319" spans="1:14" x14ac:dyDescent="0.3">
      <c r="A319" s="10"/>
      <c r="B319" s="41" t="s">
        <v>45</v>
      </c>
      <c r="C319" s="25"/>
      <c r="D319" s="21"/>
      <c r="E319" s="21"/>
      <c r="F319" s="21"/>
      <c r="G319" s="21"/>
      <c r="H319" s="21"/>
      <c r="I319" s="21"/>
      <c r="J319" s="21"/>
      <c r="K319" s="21"/>
      <c r="L319" s="31"/>
      <c r="M319" s="38"/>
      <c r="N319" s="9"/>
    </row>
    <row r="320" spans="1:14" x14ac:dyDescent="0.3">
      <c r="A320" s="10"/>
      <c r="B320" s="40" t="s">
        <v>46</v>
      </c>
      <c r="C320" s="25"/>
      <c r="D320" s="64">
        <f>COUNTIF(E317,"2")</f>
        <v>1</v>
      </c>
      <c r="E320" s="64"/>
      <c r="F320" s="64">
        <f t="shared" ref="F320:L320" si="141">COUNTIF(G317,"2")</f>
        <v>1</v>
      </c>
      <c r="G320" s="64"/>
      <c r="H320" s="64">
        <f t="shared" si="141"/>
        <v>1</v>
      </c>
      <c r="I320" s="64"/>
      <c r="J320" s="64">
        <f t="shared" si="141"/>
        <v>1</v>
      </c>
      <c r="K320" s="64"/>
      <c r="L320" s="64">
        <f t="shared" si="141"/>
        <v>1</v>
      </c>
      <c r="M320" s="38"/>
      <c r="N320" s="9"/>
    </row>
    <row r="321" spans="1:14" x14ac:dyDescent="0.3">
      <c r="A321" s="10"/>
      <c r="B321" s="40" t="s">
        <v>47</v>
      </c>
      <c r="C321" s="25"/>
      <c r="D321" s="64">
        <f>COUNTIF(E317,"1")</f>
        <v>0</v>
      </c>
      <c r="E321" s="64"/>
      <c r="F321" s="64">
        <f t="shared" ref="F321:L321" si="142">COUNTIF(G317,"1")</f>
        <v>0</v>
      </c>
      <c r="G321" s="64"/>
      <c r="H321" s="64">
        <f t="shared" si="142"/>
        <v>0</v>
      </c>
      <c r="I321" s="64"/>
      <c r="J321" s="64">
        <f t="shared" si="142"/>
        <v>0</v>
      </c>
      <c r="K321" s="64"/>
      <c r="L321" s="64">
        <f t="shared" si="142"/>
        <v>0</v>
      </c>
      <c r="M321" s="38"/>
      <c r="N321" s="9"/>
    </row>
    <row r="322" spans="1:14" x14ac:dyDescent="0.3">
      <c r="A322" s="10"/>
      <c r="B322" s="40" t="s">
        <v>48</v>
      </c>
      <c r="C322" s="25"/>
      <c r="D322" s="64">
        <f>COUNTIF(E317,"0")</f>
        <v>0</v>
      </c>
      <c r="E322" s="64"/>
      <c r="F322" s="64">
        <f t="shared" ref="F322:L322" si="143">COUNTIF(G317,"0")</f>
        <v>0</v>
      </c>
      <c r="G322" s="64"/>
      <c r="H322" s="64">
        <f t="shared" si="143"/>
        <v>0</v>
      </c>
      <c r="I322" s="64"/>
      <c r="J322" s="64">
        <f t="shared" si="143"/>
        <v>0</v>
      </c>
      <c r="K322" s="64"/>
      <c r="L322" s="64">
        <f t="shared" si="143"/>
        <v>0</v>
      </c>
      <c r="M322" s="38"/>
      <c r="N322" s="9"/>
    </row>
    <row r="323" spans="1:14" x14ac:dyDescent="0.3">
      <c r="A323" s="10"/>
      <c r="B323" s="40"/>
      <c r="C323" s="25"/>
      <c r="D323" s="64"/>
      <c r="E323" s="21"/>
      <c r="F323" s="21"/>
      <c r="G323" s="21"/>
      <c r="H323" s="21"/>
      <c r="I323" s="21"/>
      <c r="J323" s="21"/>
      <c r="K323" s="21"/>
      <c r="L323" s="31"/>
      <c r="M323" s="38"/>
      <c r="N323" s="9"/>
    </row>
    <row r="324" spans="1:14" x14ac:dyDescent="0.3">
      <c r="A324" s="10"/>
      <c r="B324" s="42" t="s">
        <v>49</v>
      </c>
      <c r="C324" s="25"/>
      <c r="D324" s="65">
        <f>AVERAGE(E317)</f>
        <v>2</v>
      </c>
      <c r="E324" s="65"/>
      <c r="F324" s="65">
        <f t="shared" ref="F324:L324" si="144">AVERAGE(G317)</f>
        <v>2</v>
      </c>
      <c r="G324" s="65"/>
      <c r="H324" s="65">
        <f t="shared" si="144"/>
        <v>2</v>
      </c>
      <c r="I324" s="65"/>
      <c r="J324" s="65">
        <f t="shared" si="144"/>
        <v>2</v>
      </c>
      <c r="K324" s="65"/>
      <c r="L324" s="65">
        <f t="shared" si="144"/>
        <v>2</v>
      </c>
      <c r="M324" s="38"/>
      <c r="N324" s="9"/>
    </row>
    <row r="325" spans="1:14" x14ac:dyDescent="0.3">
      <c r="A325" s="10"/>
      <c r="B325" s="40" t="s">
        <v>50</v>
      </c>
      <c r="C325" s="25"/>
      <c r="D325" s="64" t="e">
        <f>MODE(E317)</f>
        <v>#N/A</v>
      </c>
      <c r="E325" s="64"/>
      <c r="F325" s="64" t="e">
        <f t="shared" ref="F325:L325" si="145">MODE(G317)</f>
        <v>#N/A</v>
      </c>
      <c r="G325" s="64"/>
      <c r="H325" s="64" t="e">
        <f t="shared" si="145"/>
        <v>#N/A</v>
      </c>
      <c r="I325" s="64"/>
      <c r="J325" s="64" t="e">
        <f t="shared" si="145"/>
        <v>#N/A</v>
      </c>
      <c r="K325" s="64"/>
      <c r="L325" s="64" t="e">
        <f t="shared" si="145"/>
        <v>#N/A</v>
      </c>
      <c r="M325" s="38"/>
      <c r="N325" s="9"/>
    </row>
    <row r="326" spans="1:14" x14ac:dyDescent="0.3">
      <c r="A326" s="10"/>
      <c r="B326" s="43" t="s">
        <v>51</v>
      </c>
      <c r="C326" s="25"/>
      <c r="D326" s="64">
        <f>MEDIAN(E317)</f>
        <v>2</v>
      </c>
      <c r="E326" s="64"/>
      <c r="F326" s="64">
        <f t="shared" ref="F326:L326" si="146">MEDIAN(G317)</f>
        <v>2</v>
      </c>
      <c r="G326" s="64"/>
      <c r="H326" s="64">
        <f t="shared" si="146"/>
        <v>2</v>
      </c>
      <c r="I326" s="64"/>
      <c r="J326" s="64">
        <f t="shared" si="146"/>
        <v>2</v>
      </c>
      <c r="K326" s="64"/>
      <c r="L326" s="64">
        <f t="shared" si="146"/>
        <v>2</v>
      </c>
      <c r="M326" s="38"/>
      <c r="N326" s="9"/>
    </row>
    <row r="327" spans="1:14" x14ac:dyDescent="0.3">
      <c r="A327" s="10"/>
      <c r="B327" s="42" t="s">
        <v>52</v>
      </c>
      <c r="C327" s="25"/>
      <c r="D327" s="65">
        <f>_xlfn.STDEV.P(E317)</f>
        <v>0</v>
      </c>
      <c r="E327" s="65"/>
      <c r="F327" s="65">
        <f t="shared" ref="F327:L327" si="147">_xlfn.STDEV.P(G317)</f>
        <v>0</v>
      </c>
      <c r="G327" s="65"/>
      <c r="H327" s="65">
        <f t="shared" si="147"/>
        <v>0</v>
      </c>
      <c r="I327" s="65"/>
      <c r="J327" s="65">
        <f t="shared" si="147"/>
        <v>0</v>
      </c>
      <c r="K327" s="65"/>
      <c r="L327" s="65">
        <f t="shared" si="147"/>
        <v>0</v>
      </c>
      <c r="M327" s="38"/>
      <c r="N327" s="9"/>
    </row>
    <row r="328" spans="1:14" x14ac:dyDescent="0.3">
      <c r="A328" s="10"/>
      <c r="B328" s="44" t="s">
        <v>53</v>
      </c>
      <c r="C328" s="25"/>
      <c r="D328" s="66">
        <f>D320/D318</f>
        <v>1</v>
      </c>
      <c r="E328" s="66"/>
      <c r="F328" s="66">
        <f t="shared" ref="F328:L328" si="148">F320/F318</f>
        <v>1</v>
      </c>
      <c r="G328" s="66"/>
      <c r="H328" s="66">
        <f t="shared" si="148"/>
        <v>1</v>
      </c>
      <c r="I328" s="66"/>
      <c r="J328" s="66">
        <f t="shared" si="148"/>
        <v>1</v>
      </c>
      <c r="K328" s="66"/>
      <c r="L328" s="66">
        <f t="shared" si="148"/>
        <v>1</v>
      </c>
      <c r="M328" s="38"/>
      <c r="N328" s="9"/>
    </row>
    <row r="329" spans="1:14" ht="15" thickBot="1" x14ac:dyDescent="0.35">
      <c r="A329" s="10"/>
      <c r="B329" s="45"/>
      <c r="C329" s="86"/>
      <c r="D329" s="71"/>
      <c r="E329" s="71"/>
      <c r="F329" s="71"/>
      <c r="G329" s="71"/>
      <c r="H329" s="71"/>
      <c r="I329" s="71"/>
      <c r="J329" s="71"/>
      <c r="K329" s="71"/>
      <c r="L329" s="72"/>
      <c r="M329" s="70"/>
      <c r="N329" s="9"/>
    </row>
    <row r="330" spans="1:14" x14ac:dyDescent="0.3">
      <c r="A330" s="10"/>
      <c r="B330" s="12" t="s">
        <v>39</v>
      </c>
      <c r="C330" s="67">
        <v>43115</v>
      </c>
      <c r="D330" s="60" t="s">
        <v>14</v>
      </c>
      <c r="E330" s="60">
        <v>2</v>
      </c>
      <c r="F330" s="60" t="s">
        <v>14</v>
      </c>
      <c r="G330" s="60">
        <v>2</v>
      </c>
      <c r="H330" s="60" t="s">
        <v>14</v>
      </c>
      <c r="I330" s="60">
        <v>2</v>
      </c>
      <c r="J330" s="60" t="s">
        <v>14</v>
      </c>
      <c r="K330" s="60">
        <v>2</v>
      </c>
      <c r="L330" s="68" t="s">
        <v>14</v>
      </c>
      <c r="M330" s="69">
        <v>2</v>
      </c>
      <c r="N330" s="9"/>
    </row>
    <row r="331" spans="1:14" x14ac:dyDescent="0.3">
      <c r="A331" s="10"/>
      <c r="B331" s="40" t="s">
        <v>44</v>
      </c>
      <c r="C331" s="25"/>
      <c r="D331" s="64">
        <v>1</v>
      </c>
      <c r="E331" s="21"/>
      <c r="F331" s="64">
        <v>1</v>
      </c>
      <c r="G331" s="21"/>
      <c r="H331" s="64">
        <v>1</v>
      </c>
      <c r="I331" s="21"/>
      <c r="J331" s="64">
        <v>1</v>
      </c>
      <c r="K331" s="21"/>
      <c r="L331" s="82">
        <v>1</v>
      </c>
      <c r="M331" s="38"/>
      <c r="N331" s="9"/>
    </row>
    <row r="332" spans="1:14" x14ac:dyDescent="0.3">
      <c r="A332" s="10"/>
      <c r="B332" s="41" t="s">
        <v>45</v>
      </c>
      <c r="C332" s="25"/>
      <c r="D332" s="21"/>
      <c r="E332" s="21"/>
      <c r="F332" s="21"/>
      <c r="G332" s="21"/>
      <c r="H332" s="21"/>
      <c r="I332" s="21"/>
      <c r="J332" s="21"/>
      <c r="K332" s="21"/>
      <c r="L332" s="31"/>
      <c r="M332" s="38"/>
      <c r="N332" s="9"/>
    </row>
    <row r="333" spans="1:14" x14ac:dyDescent="0.3">
      <c r="A333" s="10"/>
      <c r="B333" s="40" t="s">
        <v>46</v>
      </c>
      <c r="C333" s="25"/>
      <c r="D333" s="64">
        <f>COUNTIF(E330,"2")</f>
        <v>1</v>
      </c>
      <c r="E333" s="21"/>
      <c r="F333" s="64">
        <f t="shared" ref="F333" si="149">COUNTIF(G330,"2")</f>
        <v>1</v>
      </c>
      <c r="G333" s="21"/>
      <c r="H333" s="64">
        <f t="shared" ref="H333" si="150">COUNTIF(I330,"2")</f>
        <v>1</v>
      </c>
      <c r="I333" s="21"/>
      <c r="J333" s="64">
        <f t="shared" ref="J333" si="151">COUNTIF(K330,"2")</f>
        <v>1</v>
      </c>
      <c r="K333" s="21"/>
      <c r="L333" s="64">
        <f t="shared" ref="L333" si="152">COUNTIF(M330,"2")</f>
        <v>1</v>
      </c>
      <c r="M333" s="38"/>
      <c r="N333" s="9"/>
    </row>
    <row r="334" spans="1:14" x14ac:dyDescent="0.3">
      <c r="A334" s="10"/>
      <c r="B334" s="40" t="s">
        <v>47</v>
      </c>
      <c r="C334" s="25"/>
      <c r="D334" s="64">
        <f>COUNTIF(E330,"1")</f>
        <v>0</v>
      </c>
      <c r="E334" s="21"/>
      <c r="F334" s="64">
        <f t="shared" ref="F334" si="153">COUNTIF(G330,"1")</f>
        <v>0</v>
      </c>
      <c r="G334" s="21"/>
      <c r="H334" s="64">
        <f t="shared" ref="H334" si="154">COUNTIF(I330,"1")</f>
        <v>0</v>
      </c>
      <c r="I334" s="21"/>
      <c r="J334" s="64">
        <f t="shared" ref="J334" si="155">COUNTIF(K330,"1")</f>
        <v>0</v>
      </c>
      <c r="K334" s="21"/>
      <c r="L334" s="64">
        <f t="shared" ref="L334" si="156">COUNTIF(M330,"1")</f>
        <v>0</v>
      </c>
      <c r="M334" s="38"/>
      <c r="N334" s="9"/>
    </row>
    <row r="335" spans="1:14" x14ac:dyDescent="0.3">
      <c r="A335" s="10"/>
      <c r="B335" s="40" t="s">
        <v>48</v>
      </c>
      <c r="C335" s="25"/>
      <c r="D335" s="64">
        <f>COUNTIF(E330,"0")</f>
        <v>0</v>
      </c>
      <c r="E335" s="21"/>
      <c r="F335" s="64">
        <f t="shared" ref="F335" si="157">COUNTIF(G330,"0")</f>
        <v>0</v>
      </c>
      <c r="G335" s="21"/>
      <c r="H335" s="64">
        <f t="shared" ref="H335" si="158">COUNTIF(I330,"0")</f>
        <v>0</v>
      </c>
      <c r="I335" s="21"/>
      <c r="J335" s="64">
        <f t="shared" ref="J335" si="159">COUNTIF(K330,"0")</f>
        <v>0</v>
      </c>
      <c r="K335" s="21"/>
      <c r="L335" s="64">
        <f t="shared" ref="L335" si="160">COUNTIF(M330,"0")</f>
        <v>0</v>
      </c>
      <c r="M335" s="38"/>
      <c r="N335" s="9"/>
    </row>
    <row r="336" spans="1:14" x14ac:dyDescent="0.3">
      <c r="A336" s="10"/>
      <c r="B336" s="40"/>
      <c r="C336" s="25"/>
      <c r="D336" s="64"/>
      <c r="E336" s="21"/>
      <c r="F336" s="21"/>
      <c r="G336" s="21"/>
      <c r="H336" s="21"/>
      <c r="I336" s="21"/>
      <c r="J336" s="21"/>
      <c r="K336" s="21"/>
      <c r="L336" s="31"/>
      <c r="M336" s="38"/>
      <c r="N336" s="9"/>
    </row>
    <row r="337" spans="1:14" x14ac:dyDescent="0.3">
      <c r="A337" s="10"/>
      <c r="B337" s="42" t="s">
        <v>49</v>
      </c>
      <c r="C337" s="25"/>
      <c r="D337" s="65">
        <f>AVERAGE(E330)</f>
        <v>2</v>
      </c>
      <c r="E337" s="21"/>
      <c r="F337" s="65">
        <f t="shared" ref="F337" si="161">AVERAGE(G330)</f>
        <v>2</v>
      </c>
      <c r="G337" s="21"/>
      <c r="H337" s="65">
        <f t="shared" ref="H337" si="162">AVERAGE(I330)</f>
        <v>2</v>
      </c>
      <c r="I337" s="21"/>
      <c r="J337" s="65">
        <f t="shared" ref="J337" si="163">AVERAGE(K330)</f>
        <v>2</v>
      </c>
      <c r="K337" s="21"/>
      <c r="L337" s="65">
        <f t="shared" ref="L337" si="164">AVERAGE(M330)</f>
        <v>2</v>
      </c>
      <c r="M337" s="38"/>
      <c r="N337" s="9"/>
    </row>
    <row r="338" spans="1:14" x14ac:dyDescent="0.3">
      <c r="A338" s="10"/>
      <c r="B338" s="40" t="s">
        <v>50</v>
      </c>
      <c r="C338" s="25"/>
      <c r="D338" s="64" t="e">
        <f>MODE(E330)</f>
        <v>#N/A</v>
      </c>
      <c r="E338" s="21"/>
      <c r="F338" s="64" t="e">
        <f t="shared" ref="F338" si="165">MODE(G330)</f>
        <v>#N/A</v>
      </c>
      <c r="G338" s="21"/>
      <c r="H338" s="64" t="e">
        <f t="shared" ref="H338" si="166">MODE(I330)</f>
        <v>#N/A</v>
      </c>
      <c r="I338" s="21"/>
      <c r="J338" s="64" t="e">
        <f t="shared" ref="J338" si="167">MODE(K330)</f>
        <v>#N/A</v>
      </c>
      <c r="K338" s="21"/>
      <c r="L338" s="64" t="e">
        <f t="shared" ref="L338" si="168">MODE(M330)</f>
        <v>#N/A</v>
      </c>
      <c r="M338" s="38"/>
      <c r="N338" s="9"/>
    </row>
    <row r="339" spans="1:14" x14ac:dyDescent="0.3">
      <c r="A339" s="10"/>
      <c r="B339" s="43" t="s">
        <v>51</v>
      </c>
      <c r="C339" s="25"/>
      <c r="D339" s="64">
        <f>MEDIAN(E330)</f>
        <v>2</v>
      </c>
      <c r="E339" s="21"/>
      <c r="F339" s="64">
        <f t="shared" ref="F339" si="169">MEDIAN(G330)</f>
        <v>2</v>
      </c>
      <c r="G339" s="21"/>
      <c r="H339" s="64">
        <f t="shared" ref="H339" si="170">MEDIAN(I330)</f>
        <v>2</v>
      </c>
      <c r="I339" s="21"/>
      <c r="J339" s="64">
        <f t="shared" ref="J339" si="171">MEDIAN(K330)</f>
        <v>2</v>
      </c>
      <c r="K339" s="21"/>
      <c r="L339" s="64">
        <f t="shared" ref="L339" si="172">MEDIAN(M330)</f>
        <v>2</v>
      </c>
      <c r="M339" s="38"/>
      <c r="N339" s="9"/>
    </row>
    <row r="340" spans="1:14" x14ac:dyDescent="0.3">
      <c r="A340" s="10"/>
      <c r="B340" s="42" t="s">
        <v>52</v>
      </c>
      <c r="C340" s="25"/>
      <c r="D340" s="65">
        <f>_xlfn.STDEV.P(E330)</f>
        <v>0</v>
      </c>
      <c r="E340" s="21"/>
      <c r="F340" s="65">
        <f t="shared" ref="F340" si="173">_xlfn.STDEV.P(G330)</f>
        <v>0</v>
      </c>
      <c r="G340" s="21"/>
      <c r="H340" s="65">
        <f t="shared" ref="H340" si="174">_xlfn.STDEV.P(I330)</f>
        <v>0</v>
      </c>
      <c r="I340" s="21"/>
      <c r="J340" s="65">
        <f t="shared" ref="J340" si="175">_xlfn.STDEV.P(K330)</f>
        <v>0</v>
      </c>
      <c r="K340" s="21"/>
      <c r="L340" s="65">
        <f t="shared" ref="L340" si="176">_xlfn.STDEV.P(M330)</f>
        <v>0</v>
      </c>
      <c r="M340" s="38"/>
      <c r="N340" s="9"/>
    </row>
    <row r="341" spans="1:14" x14ac:dyDescent="0.3">
      <c r="A341" s="10"/>
      <c r="B341" s="44" t="s">
        <v>53</v>
      </c>
      <c r="C341" s="25"/>
      <c r="D341" s="66">
        <f>D333/D331</f>
        <v>1</v>
      </c>
      <c r="E341" s="21"/>
      <c r="F341" s="66">
        <f t="shared" ref="F341" si="177">F333/F331</f>
        <v>1</v>
      </c>
      <c r="G341" s="21"/>
      <c r="H341" s="66">
        <f t="shared" ref="H341" si="178">H333/H331</f>
        <v>1</v>
      </c>
      <c r="I341" s="21"/>
      <c r="J341" s="66">
        <f t="shared" ref="J341" si="179">J333/J331</f>
        <v>1</v>
      </c>
      <c r="K341" s="21"/>
      <c r="L341" s="66">
        <f t="shared" ref="L341" si="180">L333/L331</f>
        <v>1</v>
      </c>
      <c r="M341" s="38"/>
      <c r="N341" s="9"/>
    </row>
    <row r="342" spans="1:14" ht="15" thickBot="1" x14ac:dyDescent="0.35">
      <c r="A342" s="10"/>
      <c r="B342" s="45"/>
      <c r="C342" s="86"/>
      <c r="D342" s="71"/>
      <c r="E342" s="71"/>
      <c r="F342" s="71"/>
      <c r="G342" s="71"/>
      <c r="H342" s="71"/>
      <c r="I342" s="71"/>
      <c r="J342" s="71"/>
      <c r="K342" s="71"/>
      <c r="L342" s="72"/>
      <c r="M342" s="70"/>
      <c r="N342" s="9"/>
    </row>
    <row r="343" spans="1:14" x14ac:dyDescent="0.3">
      <c r="A343" s="10"/>
      <c r="B343" s="12" t="s">
        <v>40</v>
      </c>
      <c r="C343" s="67">
        <v>43115</v>
      </c>
      <c r="D343" s="60" t="s">
        <v>14</v>
      </c>
      <c r="E343" s="60">
        <v>2</v>
      </c>
      <c r="F343" s="60" t="s">
        <v>14</v>
      </c>
      <c r="G343" s="60">
        <v>2</v>
      </c>
      <c r="H343" s="60" t="s">
        <v>14</v>
      </c>
      <c r="I343" s="60">
        <v>2</v>
      </c>
      <c r="J343" s="60" t="s">
        <v>14</v>
      </c>
      <c r="K343" s="60">
        <v>2</v>
      </c>
      <c r="L343" s="68" t="s">
        <v>14</v>
      </c>
      <c r="M343" s="69">
        <v>2</v>
      </c>
      <c r="N343" s="9"/>
    </row>
    <row r="344" spans="1:14" x14ac:dyDescent="0.3">
      <c r="A344" s="10"/>
      <c r="B344" s="12" t="s">
        <v>40</v>
      </c>
      <c r="C344" s="25">
        <v>43115</v>
      </c>
      <c r="D344" s="21" t="s">
        <v>14</v>
      </c>
      <c r="E344" s="21">
        <v>2</v>
      </c>
      <c r="F344" s="21" t="s">
        <v>14</v>
      </c>
      <c r="G344" s="21">
        <v>2</v>
      </c>
      <c r="H344" s="21" t="s">
        <v>14</v>
      </c>
      <c r="I344" s="21">
        <v>2</v>
      </c>
      <c r="J344" s="21" t="s">
        <v>14</v>
      </c>
      <c r="K344" s="21">
        <v>2</v>
      </c>
      <c r="L344" s="31" t="s">
        <v>14</v>
      </c>
      <c r="M344" s="38">
        <v>2</v>
      </c>
      <c r="N344" s="9"/>
    </row>
    <row r="345" spans="1:14" x14ac:dyDescent="0.3">
      <c r="A345" s="10"/>
      <c r="B345" s="40" t="s">
        <v>44</v>
      </c>
      <c r="C345" s="25"/>
      <c r="D345" s="64">
        <f>COUNT(E343:E344)</f>
        <v>2</v>
      </c>
      <c r="E345" s="64"/>
      <c r="F345" s="64">
        <f t="shared" ref="F345:L345" si="181">COUNT(G343:G344)</f>
        <v>2</v>
      </c>
      <c r="G345" s="64"/>
      <c r="H345" s="64">
        <f t="shared" si="181"/>
        <v>2</v>
      </c>
      <c r="I345" s="64"/>
      <c r="J345" s="64">
        <f t="shared" si="181"/>
        <v>2</v>
      </c>
      <c r="K345" s="64"/>
      <c r="L345" s="64">
        <f t="shared" si="181"/>
        <v>2</v>
      </c>
      <c r="M345" s="38"/>
      <c r="N345" s="9"/>
    </row>
    <row r="346" spans="1:14" x14ac:dyDescent="0.3">
      <c r="A346" s="10"/>
      <c r="B346" s="41" t="s">
        <v>45</v>
      </c>
      <c r="C346" s="25"/>
      <c r="D346" s="64"/>
      <c r="E346" s="21"/>
      <c r="F346" s="21"/>
      <c r="G346" s="21"/>
      <c r="H346" s="21"/>
      <c r="I346" s="21"/>
      <c r="J346" s="21"/>
      <c r="K346" s="21"/>
      <c r="L346" s="31"/>
      <c r="M346" s="38"/>
      <c r="N346" s="9"/>
    </row>
    <row r="347" spans="1:14" x14ac:dyDescent="0.3">
      <c r="A347" s="10"/>
      <c r="B347" s="40" t="s">
        <v>46</v>
      </c>
      <c r="C347" s="25"/>
      <c r="D347" s="64">
        <f>COUNTIF(E343:E344,"2")</f>
        <v>2</v>
      </c>
      <c r="E347" s="64"/>
      <c r="F347" s="64">
        <f t="shared" ref="F347:L347" si="182">COUNTIF(G343:G344,"2")</f>
        <v>2</v>
      </c>
      <c r="G347" s="64"/>
      <c r="H347" s="64">
        <f t="shared" si="182"/>
        <v>2</v>
      </c>
      <c r="I347" s="64"/>
      <c r="J347" s="64">
        <f t="shared" si="182"/>
        <v>2</v>
      </c>
      <c r="K347" s="64"/>
      <c r="L347" s="64">
        <f t="shared" si="182"/>
        <v>2</v>
      </c>
      <c r="M347" s="38"/>
      <c r="N347" s="9"/>
    </row>
    <row r="348" spans="1:14" x14ac:dyDescent="0.3">
      <c r="A348" s="10"/>
      <c r="B348" s="40" t="s">
        <v>47</v>
      </c>
      <c r="C348" s="25"/>
      <c r="D348" s="64">
        <f>COUNTIF(E343:E344,"1")</f>
        <v>0</v>
      </c>
      <c r="E348" s="64"/>
      <c r="F348" s="64">
        <f t="shared" ref="F348:L348" si="183">COUNTIF(G343:G344,"1")</f>
        <v>0</v>
      </c>
      <c r="G348" s="64"/>
      <c r="H348" s="64">
        <f t="shared" si="183"/>
        <v>0</v>
      </c>
      <c r="I348" s="64"/>
      <c r="J348" s="64">
        <f t="shared" si="183"/>
        <v>0</v>
      </c>
      <c r="K348" s="64"/>
      <c r="L348" s="64">
        <f t="shared" si="183"/>
        <v>0</v>
      </c>
      <c r="M348" s="38"/>
      <c r="N348" s="9"/>
    </row>
    <row r="349" spans="1:14" x14ac:dyDescent="0.3">
      <c r="A349" s="10"/>
      <c r="B349" s="40" t="s">
        <v>48</v>
      </c>
      <c r="C349" s="25"/>
      <c r="D349" s="64">
        <f>COUNTIF(E343:E344,"0")</f>
        <v>0</v>
      </c>
      <c r="E349" s="64"/>
      <c r="F349" s="64">
        <f t="shared" ref="F349:L349" si="184">COUNTIF(G343:G344,"0")</f>
        <v>0</v>
      </c>
      <c r="G349" s="64"/>
      <c r="H349" s="64">
        <f t="shared" si="184"/>
        <v>0</v>
      </c>
      <c r="I349" s="64"/>
      <c r="J349" s="64">
        <f t="shared" si="184"/>
        <v>0</v>
      </c>
      <c r="K349" s="64"/>
      <c r="L349" s="64">
        <f t="shared" si="184"/>
        <v>0</v>
      </c>
      <c r="M349" s="38"/>
      <c r="N349" s="9"/>
    </row>
    <row r="350" spans="1:14" x14ac:dyDescent="0.3">
      <c r="A350" s="10"/>
      <c r="B350" s="40"/>
      <c r="C350" s="25"/>
      <c r="D350" s="64"/>
      <c r="E350" s="21"/>
      <c r="F350" s="21"/>
      <c r="G350" s="21"/>
      <c r="H350" s="21"/>
      <c r="I350" s="21"/>
      <c r="J350" s="21"/>
      <c r="K350" s="21"/>
      <c r="L350" s="31"/>
      <c r="M350" s="38"/>
      <c r="N350" s="9"/>
    </row>
    <row r="351" spans="1:14" x14ac:dyDescent="0.3">
      <c r="A351" s="10"/>
      <c r="B351" s="42" t="s">
        <v>49</v>
      </c>
      <c r="C351" s="25"/>
      <c r="D351" s="64">
        <f>AVERAGE(E343:E344)</f>
        <v>2</v>
      </c>
      <c r="E351" s="64"/>
      <c r="F351" s="64">
        <f t="shared" ref="F351:L351" si="185">AVERAGE(G343:G344)</f>
        <v>2</v>
      </c>
      <c r="G351" s="64"/>
      <c r="H351" s="64">
        <f t="shared" si="185"/>
        <v>2</v>
      </c>
      <c r="I351" s="64"/>
      <c r="J351" s="64">
        <f t="shared" si="185"/>
        <v>2</v>
      </c>
      <c r="K351" s="64"/>
      <c r="L351" s="64">
        <f t="shared" si="185"/>
        <v>2</v>
      </c>
      <c r="M351" s="38"/>
      <c r="N351" s="9"/>
    </row>
    <row r="352" spans="1:14" x14ac:dyDescent="0.3">
      <c r="A352" s="10"/>
      <c r="B352" s="40" t="s">
        <v>50</v>
      </c>
      <c r="C352" s="25"/>
      <c r="D352" s="64">
        <f>MODE(E343:E344)</f>
        <v>2</v>
      </c>
      <c r="E352" s="64"/>
      <c r="F352" s="64">
        <f t="shared" ref="F352:L352" si="186">MODE(G343:G344)</f>
        <v>2</v>
      </c>
      <c r="G352" s="64"/>
      <c r="H352" s="64">
        <f t="shared" si="186"/>
        <v>2</v>
      </c>
      <c r="I352" s="64"/>
      <c r="J352" s="64">
        <f t="shared" si="186"/>
        <v>2</v>
      </c>
      <c r="K352" s="64"/>
      <c r="L352" s="64">
        <f t="shared" si="186"/>
        <v>2</v>
      </c>
      <c r="M352" s="38"/>
      <c r="N352" s="9"/>
    </row>
    <row r="353" spans="1:14" x14ac:dyDescent="0.3">
      <c r="A353" s="10"/>
      <c r="B353" s="43" t="s">
        <v>51</v>
      </c>
      <c r="C353" s="25"/>
      <c r="D353" s="64">
        <f>MEDIAN(E343:E344)</f>
        <v>2</v>
      </c>
      <c r="E353" s="64"/>
      <c r="F353" s="64">
        <f t="shared" ref="F353:L353" si="187">MEDIAN(G343:G344)</f>
        <v>2</v>
      </c>
      <c r="G353" s="64"/>
      <c r="H353" s="64">
        <f t="shared" si="187"/>
        <v>2</v>
      </c>
      <c r="I353" s="64"/>
      <c r="J353" s="64">
        <f t="shared" si="187"/>
        <v>2</v>
      </c>
      <c r="K353" s="64"/>
      <c r="L353" s="64">
        <f t="shared" si="187"/>
        <v>2</v>
      </c>
      <c r="M353" s="38"/>
      <c r="N353" s="9"/>
    </row>
    <row r="354" spans="1:14" x14ac:dyDescent="0.3">
      <c r="A354" s="10"/>
      <c r="B354" s="42" t="s">
        <v>52</v>
      </c>
      <c r="C354" s="25"/>
      <c r="D354" s="64">
        <f>_xlfn.STDEV.P(E343:E344)</f>
        <v>0</v>
      </c>
      <c r="E354" s="64"/>
      <c r="F354" s="64">
        <f t="shared" ref="F354:L354" si="188">_xlfn.STDEV.P(G343:G344)</f>
        <v>0</v>
      </c>
      <c r="G354" s="64"/>
      <c r="H354" s="64">
        <f t="shared" si="188"/>
        <v>0</v>
      </c>
      <c r="I354" s="64"/>
      <c r="J354" s="64">
        <f t="shared" si="188"/>
        <v>0</v>
      </c>
      <c r="K354" s="64"/>
      <c r="L354" s="64">
        <f t="shared" si="188"/>
        <v>0</v>
      </c>
      <c r="M354" s="38"/>
      <c r="N354" s="9"/>
    </row>
    <row r="355" spans="1:14" x14ac:dyDescent="0.3">
      <c r="A355" s="10"/>
      <c r="B355" s="44" t="s">
        <v>53</v>
      </c>
      <c r="C355" s="25"/>
      <c r="D355" s="64">
        <f>D347/D345</f>
        <v>1</v>
      </c>
      <c r="E355" s="64"/>
      <c r="F355" s="64">
        <f t="shared" ref="F355:L355" si="189">F347/F345</f>
        <v>1</v>
      </c>
      <c r="G355" s="64"/>
      <c r="H355" s="64">
        <f t="shared" si="189"/>
        <v>1</v>
      </c>
      <c r="I355" s="64"/>
      <c r="J355" s="64">
        <f t="shared" si="189"/>
        <v>1</v>
      </c>
      <c r="K355" s="64"/>
      <c r="L355" s="64">
        <f t="shared" si="189"/>
        <v>1</v>
      </c>
      <c r="M355" s="38"/>
      <c r="N355" s="9"/>
    </row>
    <row r="356" spans="1:14" ht="15" thickBot="1" x14ac:dyDescent="0.35">
      <c r="A356" s="10"/>
      <c r="B356" s="45"/>
      <c r="C356" s="86"/>
      <c r="D356" s="71"/>
      <c r="E356" s="71"/>
      <c r="F356" s="71"/>
      <c r="G356" s="71"/>
      <c r="H356" s="71"/>
      <c r="I356" s="71"/>
      <c r="J356" s="71"/>
      <c r="K356" s="71"/>
      <c r="L356" s="72"/>
      <c r="M356" s="70"/>
      <c r="N356" s="9"/>
    </row>
    <row r="357" spans="1:14" x14ac:dyDescent="0.3">
      <c r="A357" s="10"/>
      <c r="B357" s="12" t="s">
        <v>41</v>
      </c>
      <c r="C357" s="67">
        <v>43115</v>
      </c>
      <c r="D357" s="60" t="s">
        <v>14</v>
      </c>
      <c r="E357" s="60">
        <v>2</v>
      </c>
      <c r="F357" s="60" t="s">
        <v>14</v>
      </c>
      <c r="G357" s="60">
        <v>2</v>
      </c>
      <c r="H357" s="60" t="s">
        <v>14</v>
      </c>
      <c r="I357" s="60">
        <v>2</v>
      </c>
      <c r="J357" s="60" t="s">
        <v>14</v>
      </c>
      <c r="K357" s="60">
        <v>2</v>
      </c>
      <c r="L357" s="68" t="s">
        <v>14</v>
      </c>
      <c r="M357" s="69">
        <v>2</v>
      </c>
      <c r="N357" s="9"/>
    </row>
    <row r="358" spans="1:14" x14ac:dyDescent="0.3">
      <c r="A358" s="10"/>
      <c r="B358" s="12" t="s">
        <v>41</v>
      </c>
      <c r="C358" s="25">
        <v>43115</v>
      </c>
      <c r="D358" s="21" t="s">
        <v>14</v>
      </c>
      <c r="E358" s="21">
        <v>2</v>
      </c>
      <c r="F358" s="21" t="s">
        <v>14</v>
      </c>
      <c r="G358" s="21">
        <v>2</v>
      </c>
      <c r="H358" s="21" t="s">
        <v>14</v>
      </c>
      <c r="I358" s="21">
        <v>2</v>
      </c>
      <c r="J358" s="21" t="s">
        <v>15</v>
      </c>
      <c r="K358" s="21">
        <v>1</v>
      </c>
      <c r="L358" s="31" t="s">
        <v>14</v>
      </c>
      <c r="M358" s="38">
        <v>2</v>
      </c>
      <c r="N358" s="9"/>
    </row>
    <row r="359" spans="1:14" x14ac:dyDescent="0.3">
      <c r="A359" s="10"/>
      <c r="B359" s="12" t="s">
        <v>41</v>
      </c>
      <c r="C359" s="25">
        <v>43115</v>
      </c>
      <c r="D359" s="46" t="s">
        <v>14</v>
      </c>
      <c r="E359" s="46">
        <v>2</v>
      </c>
      <c r="F359" s="46" t="s">
        <v>14</v>
      </c>
      <c r="G359" s="46">
        <v>2</v>
      </c>
      <c r="H359" s="46" t="s">
        <v>14</v>
      </c>
      <c r="I359" s="46">
        <v>2</v>
      </c>
      <c r="J359" s="46" t="s">
        <v>14</v>
      </c>
      <c r="K359" s="46">
        <v>2</v>
      </c>
      <c r="L359" s="48" t="s">
        <v>14</v>
      </c>
      <c r="M359" s="76">
        <v>2</v>
      </c>
      <c r="N359" s="9"/>
    </row>
    <row r="360" spans="1:14" x14ac:dyDescent="0.3">
      <c r="B360" s="40" t="s">
        <v>44</v>
      </c>
      <c r="C360" s="38"/>
      <c r="D360" s="41">
        <f>COUNT(E357:E359)</f>
        <v>3</v>
      </c>
      <c r="E360" s="41"/>
      <c r="F360" s="41">
        <f t="shared" ref="F360:L360" si="190">COUNT(G357:G359)</f>
        <v>3</v>
      </c>
      <c r="G360" s="41"/>
      <c r="H360" s="41">
        <f t="shared" si="190"/>
        <v>3</v>
      </c>
      <c r="I360" s="41"/>
      <c r="J360" s="41">
        <f t="shared" si="190"/>
        <v>3</v>
      </c>
      <c r="K360" s="41"/>
      <c r="L360" s="41">
        <f t="shared" si="190"/>
        <v>3</v>
      </c>
      <c r="M360" s="41"/>
      <c r="N360" s="9"/>
    </row>
    <row r="361" spans="1:14" x14ac:dyDescent="0.3">
      <c r="B361" s="41" t="s">
        <v>45</v>
      </c>
      <c r="C361" s="38"/>
      <c r="D361" s="41"/>
      <c r="E361" s="38"/>
      <c r="F361" s="38"/>
      <c r="G361" s="38"/>
      <c r="H361" s="38"/>
      <c r="I361" s="38"/>
      <c r="J361" s="38"/>
      <c r="K361" s="38"/>
      <c r="L361" s="38"/>
      <c r="M361" s="38"/>
      <c r="N361" s="9"/>
    </row>
    <row r="362" spans="1:14" x14ac:dyDescent="0.3">
      <c r="B362" s="40" t="s">
        <v>46</v>
      </c>
      <c r="C362" s="38"/>
      <c r="D362" s="41">
        <f>COUNTIF(E357:E359,"2")</f>
        <v>3</v>
      </c>
      <c r="E362" s="41"/>
      <c r="F362" s="41">
        <f t="shared" ref="F362:L362" si="191">COUNTIF(G357:G359,"2")</f>
        <v>3</v>
      </c>
      <c r="G362" s="41"/>
      <c r="H362" s="41">
        <f t="shared" si="191"/>
        <v>3</v>
      </c>
      <c r="I362" s="41"/>
      <c r="J362" s="41">
        <f t="shared" si="191"/>
        <v>2</v>
      </c>
      <c r="K362" s="41"/>
      <c r="L362" s="41">
        <f t="shared" si="191"/>
        <v>3</v>
      </c>
      <c r="M362" s="38"/>
      <c r="N362" s="9"/>
    </row>
    <row r="363" spans="1:14" x14ac:dyDescent="0.3">
      <c r="B363" s="40" t="s">
        <v>47</v>
      </c>
      <c r="C363" s="38"/>
      <c r="D363" s="41">
        <f>COUNTIF(E357:E359,"1")</f>
        <v>0</v>
      </c>
      <c r="E363" s="41"/>
      <c r="F363" s="41">
        <f t="shared" ref="F363:L363" si="192">COUNTIF(G357:G359,"1")</f>
        <v>0</v>
      </c>
      <c r="G363" s="41"/>
      <c r="H363" s="41">
        <f t="shared" si="192"/>
        <v>0</v>
      </c>
      <c r="I363" s="41"/>
      <c r="J363" s="41">
        <f t="shared" si="192"/>
        <v>1</v>
      </c>
      <c r="K363" s="41"/>
      <c r="L363" s="41">
        <f t="shared" si="192"/>
        <v>0</v>
      </c>
      <c r="M363" s="38"/>
      <c r="N363" s="9"/>
    </row>
    <row r="364" spans="1:14" x14ac:dyDescent="0.3">
      <c r="B364" s="40" t="s">
        <v>48</v>
      </c>
      <c r="C364" s="38"/>
      <c r="D364" s="41">
        <f>COUNTIF(E357:E359,"0")</f>
        <v>0</v>
      </c>
      <c r="E364" s="41"/>
      <c r="F364" s="41">
        <f t="shared" ref="F364:L364" si="193">COUNTIF(G357:G359,"0")</f>
        <v>0</v>
      </c>
      <c r="G364" s="41"/>
      <c r="H364" s="41">
        <f t="shared" si="193"/>
        <v>0</v>
      </c>
      <c r="I364" s="41"/>
      <c r="J364" s="41">
        <f t="shared" si="193"/>
        <v>0</v>
      </c>
      <c r="K364" s="41"/>
      <c r="L364" s="41">
        <f t="shared" si="193"/>
        <v>0</v>
      </c>
      <c r="M364" s="38"/>
      <c r="N364" s="9"/>
    </row>
    <row r="365" spans="1:14" x14ac:dyDescent="0.3">
      <c r="B365" s="40"/>
      <c r="C365" s="38"/>
      <c r="D365" s="41"/>
      <c r="E365" s="38"/>
      <c r="F365" s="38"/>
      <c r="G365" s="38"/>
      <c r="H365" s="38"/>
      <c r="I365" s="38"/>
      <c r="J365" s="38"/>
      <c r="K365" s="38"/>
      <c r="L365" s="38"/>
      <c r="M365" s="38"/>
      <c r="N365" s="9"/>
    </row>
    <row r="366" spans="1:14" x14ac:dyDescent="0.3">
      <c r="B366" s="42" t="s">
        <v>49</v>
      </c>
      <c r="C366" s="38"/>
      <c r="D366" s="49">
        <f>AVERAGE(E357:E359)</f>
        <v>2</v>
      </c>
      <c r="E366" s="49"/>
      <c r="F366" s="49">
        <f t="shared" ref="F366:L366" si="194">AVERAGE(G357:G359)</f>
        <v>2</v>
      </c>
      <c r="G366" s="49"/>
      <c r="H366" s="49">
        <f t="shared" si="194"/>
        <v>2</v>
      </c>
      <c r="I366" s="49"/>
      <c r="J366" s="49">
        <f t="shared" si="194"/>
        <v>1.6666666666666667</v>
      </c>
      <c r="K366" s="49"/>
      <c r="L366" s="49">
        <f t="shared" si="194"/>
        <v>2</v>
      </c>
      <c r="M366" s="38"/>
      <c r="N366" s="9"/>
    </row>
    <row r="367" spans="1:14" x14ac:dyDescent="0.3">
      <c r="B367" s="40" t="s">
        <v>50</v>
      </c>
      <c r="C367" s="38"/>
      <c r="D367" s="41">
        <f>MODE(E357:E359)</f>
        <v>2</v>
      </c>
      <c r="E367" s="41"/>
      <c r="F367" s="41">
        <f t="shared" ref="F367:L367" si="195">MODE(G357:G359)</f>
        <v>2</v>
      </c>
      <c r="G367" s="41"/>
      <c r="H367" s="41">
        <f t="shared" si="195"/>
        <v>2</v>
      </c>
      <c r="I367" s="41"/>
      <c r="J367" s="41">
        <f t="shared" si="195"/>
        <v>2</v>
      </c>
      <c r="K367" s="41"/>
      <c r="L367" s="41">
        <f t="shared" si="195"/>
        <v>2</v>
      </c>
      <c r="M367" s="38"/>
      <c r="N367" s="9"/>
    </row>
    <row r="368" spans="1:14" x14ac:dyDescent="0.3">
      <c r="B368" s="43" t="s">
        <v>51</v>
      </c>
      <c r="C368" s="38"/>
      <c r="D368" s="41">
        <f>MEDIAN(E357:E359)</f>
        <v>2</v>
      </c>
      <c r="E368" s="41"/>
      <c r="F368" s="41">
        <f t="shared" ref="F368:L368" si="196">MEDIAN(G357:G359)</f>
        <v>2</v>
      </c>
      <c r="G368" s="41"/>
      <c r="H368" s="41">
        <f t="shared" si="196"/>
        <v>2</v>
      </c>
      <c r="I368" s="41"/>
      <c r="J368" s="41">
        <f t="shared" si="196"/>
        <v>2</v>
      </c>
      <c r="K368" s="41"/>
      <c r="L368" s="41">
        <f t="shared" si="196"/>
        <v>2</v>
      </c>
      <c r="M368" s="38"/>
      <c r="N368" s="9"/>
    </row>
    <row r="369" spans="2:14" x14ac:dyDescent="0.3">
      <c r="B369" s="42" t="s">
        <v>52</v>
      </c>
      <c r="C369" s="38"/>
      <c r="D369" s="49">
        <f>_xlfn.STDEV.P(E357:E359)</f>
        <v>0</v>
      </c>
      <c r="E369" s="49"/>
      <c r="F369" s="49">
        <f t="shared" ref="F369:L369" si="197">_xlfn.STDEV.P(G357:G359)</f>
        <v>0</v>
      </c>
      <c r="G369" s="49"/>
      <c r="H369" s="49">
        <f t="shared" si="197"/>
        <v>0</v>
      </c>
      <c r="I369" s="49"/>
      <c r="J369" s="49">
        <f t="shared" si="197"/>
        <v>0.47140452079103168</v>
      </c>
      <c r="K369" s="49"/>
      <c r="L369" s="49">
        <f t="shared" si="197"/>
        <v>0</v>
      </c>
      <c r="M369" s="38"/>
      <c r="N369" s="9"/>
    </row>
    <row r="370" spans="2:14" x14ac:dyDescent="0.3">
      <c r="B370" s="44" t="s">
        <v>53</v>
      </c>
      <c r="C370" s="38"/>
      <c r="D370" s="51">
        <f>D362/D360</f>
        <v>1</v>
      </c>
      <c r="E370" s="51"/>
      <c r="F370" s="51">
        <f t="shared" ref="F370:L370" si="198">F362/F360</f>
        <v>1</v>
      </c>
      <c r="G370" s="51"/>
      <c r="H370" s="51">
        <f t="shared" si="198"/>
        <v>1</v>
      </c>
      <c r="I370" s="51"/>
      <c r="J370" s="51">
        <f t="shared" si="198"/>
        <v>0.66666666666666663</v>
      </c>
      <c r="K370" s="51"/>
      <c r="L370" s="51">
        <f t="shared" si="198"/>
        <v>1</v>
      </c>
      <c r="M370" s="38"/>
      <c r="N370" s="9"/>
    </row>
    <row r="371" spans="2:14" ht="15" thickBot="1" x14ac:dyDescent="0.35">
      <c r="B371" s="45"/>
      <c r="C371" s="38"/>
      <c r="D371" s="38"/>
      <c r="E371" s="38"/>
      <c r="F371" s="38"/>
      <c r="G371" s="38"/>
      <c r="H371" s="38"/>
      <c r="I371" s="38"/>
      <c r="J371" s="38"/>
      <c r="K371" s="38"/>
      <c r="L371" s="38"/>
      <c r="M371" s="38"/>
      <c r="N371" s="9"/>
    </row>
    <row r="372" spans="2:14" x14ac:dyDescent="0.3">
      <c r="D372" s="34"/>
      <c r="E372" s="34"/>
      <c r="F372" s="34"/>
      <c r="G372" s="34"/>
      <c r="H372" s="34"/>
      <c r="I372" s="34"/>
      <c r="J372" s="34"/>
      <c r="K372" s="34"/>
      <c r="L372" s="34"/>
      <c r="M372" s="34"/>
    </row>
  </sheetData>
  <mergeCells count="2">
    <mergeCell ref="A1:H2"/>
    <mergeCell ref="B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showGridLines="0" workbookViewId="0">
      <selection sqref="A1:H2"/>
    </sheetView>
  </sheetViews>
  <sheetFormatPr defaultColWidth="9.109375" defaultRowHeight="14.4" x14ac:dyDescent="0.3"/>
  <cols>
    <col min="1" max="1" width="5.44140625" style="1" bestFit="1" customWidth="1"/>
    <col min="2" max="2" width="24.44140625" style="23" bestFit="1" customWidth="1"/>
    <col min="3" max="3" width="14.44140625" style="23" bestFit="1" customWidth="1"/>
    <col min="4" max="4" width="35.109375" style="23" bestFit="1" customWidth="1"/>
    <col min="5" max="5" width="5.88671875" style="23" customWidth="1"/>
    <col min="6" max="6" width="36.33203125" style="23" bestFit="1" customWidth="1"/>
    <col min="7" max="7" width="5.6640625" style="23" customWidth="1"/>
    <col min="8" max="8" width="36.109375" style="23" bestFit="1" customWidth="1"/>
    <col min="9" max="9" width="6.44140625" style="23" customWidth="1"/>
    <col min="10" max="10" width="34.33203125" style="23" bestFit="1" customWidth="1"/>
    <col min="11" max="11" width="6" style="23" customWidth="1"/>
    <col min="12" max="12" width="35.88671875" style="23" bestFit="1" customWidth="1"/>
    <col min="13" max="13" width="7" style="23" customWidth="1"/>
    <col min="14" max="16384" width="9.109375" style="1"/>
  </cols>
  <sheetData>
    <row r="1" spans="1:14" ht="31.2" x14ac:dyDescent="0.3">
      <c r="A1" s="133" t="s">
        <v>18</v>
      </c>
      <c r="B1" s="133"/>
      <c r="C1" s="133"/>
      <c r="D1" s="133"/>
      <c r="E1" s="133"/>
      <c r="F1" s="133"/>
      <c r="G1" s="133"/>
      <c r="H1" s="133"/>
      <c r="I1" s="29"/>
    </row>
    <row r="2" spans="1:14" ht="31.2" x14ac:dyDescent="0.3">
      <c r="A2" s="133"/>
      <c r="B2" s="133"/>
      <c r="C2" s="133"/>
      <c r="D2" s="133"/>
      <c r="E2" s="133"/>
      <c r="F2" s="133"/>
      <c r="G2" s="133"/>
      <c r="H2" s="133"/>
      <c r="I2" s="29"/>
    </row>
    <row r="4" spans="1:14" ht="27.6" x14ac:dyDescent="0.3">
      <c r="A4" s="2" t="s">
        <v>0</v>
      </c>
      <c r="B4" s="19" t="s">
        <v>1</v>
      </c>
      <c r="C4" s="19"/>
      <c r="D4" s="27"/>
      <c r="E4" s="27"/>
    </row>
    <row r="5" spans="1:14" ht="18" x14ac:dyDescent="0.35">
      <c r="A5" s="5"/>
      <c r="B5" s="132" t="s">
        <v>2</v>
      </c>
      <c r="C5" s="132"/>
      <c r="D5" s="28"/>
      <c r="E5" s="28"/>
    </row>
    <row r="6" spans="1:14" ht="18" x14ac:dyDescent="0.35">
      <c r="A6" s="5"/>
      <c r="B6" s="19" t="s">
        <v>3</v>
      </c>
      <c r="C6" s="24"/>
      <c r="D6" s="28"/>
      <c r="E6" s="28"/>
    </row>
    <row r="7" spans="1:14" x14ac:dyDescent="0.3">
      <c r="A7" s="7"/>
      <c r="B7" s="20"/>
      <c r="C7" s="20"/>
      <c r="D7" s="20"/>
      <c r="E7" s="20"/>
      <c r="F7" s="20"/>
      <c r="G7" s="20"/>
      <c r="H7" s="20"/>
      <c r="I7" s="20"/>
      <c r="J7" s="20"/>
      <c r="K7" s="20"/>
      <c r="L7" s="20"/>
      <c r="M7" s="20"/>
    </row>
    <row r="8" spans="1:14" s="18" customFormat="1" ht="124.2" x14ac:dyDescent="0.3">
      <c r="A8" s="16"/>
      <c r="B8" s="17" t="s">
        <v>4</v>
      </c>
      <c r="C8" s="17" t="s">
        <v>5</v>
      </c>
      <c r="D8" s="17" t="s">
        <v>6</v>
      </c>
      <c r="E8" s="17"/>
      <c r="F8" s="17" t="s">
        <v>7</v>
      </c>
      <c r="G8" s="17"/>
      <c r="H8" s="17" t="s">
        <v>8</v>
      </c>
      <c r="I8" s="17"/>
      <c r="J8" s="17" t="s">
        <v>9</v>
      </c>
      <c r="K8" s="17"/>
      <c r="L8" s="30" t="s">
        <v>10</v>
      </c>
      <c r="M8" s="17"/>
      <c r="N8" s="33"/>
    </row>
    <row r="9" spans="1:14" customFormat="1" x14ac:dyDescent="0.3">
      <c r="B9" s="21" t="s">
        <v>17</v>
      </c>
      <c r="C9" s="25">
        <v>43213</v>
      </c>
      <c r="D9" s="21" t="s">
        <v>14</v>
      </c>
      <c r="E9" s="21">
        <v>2</v>
      </c>
      <c r="F9" s="21" t="s">
        <v>14</v>
      </c>
      <c r="G9" s="21">
        <v>2</v>
      </c>
      <c r="H9" s="21" t="s">
        <v>14</v>
      </c>
      <c r="I9" s="21">
        <v>2</v>
      </c>
      <c r="J9" s="21" t="s">
        <v>14</v>
      </c>
      <c r="K9" s="21">
        <v>2</v>
      </c>
      <c r="L9" s="31" t="s">
        <v>14</v>
      </c>
      <c r="M9" s="22">
        <v>2</v>
      </c>
    </row>
    <row r="10" spans="1:14" customFormat="1" x14ac:dyDescent="0.3">
      <c r="A10" s="10"/>
      <c r="B10" s="21" t="s">
        <v>17</v>
      </c>
      <c r="C10" s="25">
        <v>43213</v>
      </c>
      <c r="D10" s="21" t="s">
        <v>15</v>
      </c>
      <c r="E10" s="21">
        <v>1</v>
      </c>
      <c r="F10" s="21" t="s">
        <v>14</v>
      </c>
      <c r="G10" s="21">
        <v>2</v>
      </c>
      <c r="H10" s="21" t="s">
        <v>14</v>
      </c>
      <c r="I10" s="21">
        <v>2</v>
      </c>
      <c r="J10" s="21" t="s">
        <v>14</v>
      </c>
      <c r="K10" s="21">
        <v>2</v>
      </c>
      <c r="L10" s="31" t="s">
        <v>16</v>
      </c>
      <c r="M10" s="22">
        <v>0</v>
      </c>
    </row>
    <row r="11" spans="1:14" customFormat="1" x14ac:dyDescent="0.3">
      <c r="A11" s="10"/>
      <c r="B11" s="21" t="s">
        <v>17</v>
      </c>
      <c r="C11" s="25">
        <v>43213</v>
      </c>
      <c r="D11" s="21" t="s">
        <v>14</v>
      </c>
      <c r="E11" s="21">
        <v>2</v>
      </c>
      <c r="F11" s="21" t="s">
        <v>14</v>
      </c>
      <c r="G11" s="21">
        <v>2</v>
      </c>
      <c r="H11" s="21" t="s">
        <v>14</v>
      </c>
      <c r="I11" s="21">
        <v>2</v>
      </c>
      <c r="J11" s="21" t="s">
        <v>14</v>
      </c>
      <c r="K11" s="21">
        <v>2</v>
      </c>
      <c r="L11" s="31" t="s">
        <v>14</v>
      </c>
      <c r="M11" s="22">
        <v>2</v>
      </c>
    </row>
    <row r="12" spans="1:14" customFormat="1" x14ac:dyDescent="0.3">
      <c r="A12" s="10"/>
      <c r="B12" s="21" t="s">
        <v>17</v>
      </c>
      <c r="C12" s="25">
        <v>43213</v>
      </c>
      <c r="D12" s="21" t="s">
        <v>14</v>
      </c>
      <c r="E12" s="21">
        <v>2</v>
      </c>
      <c r="F12" s="21" t="s">
        <v>14</v>
      </c>
      <c r="G12" s="21">
        <v>2</v>
      </c>
      <c r="H12" s="21" t="s">
        <v>14</v>
      </c>
      <c r="I12" s="21">
        <v>2</v>
      </c>
      <c r="J12" s="21" t="s">
        <v>14</v>
      </c>
      <c r="K12" s="21">
        <v>2</v>
      </c>
      <c r="L12" s="31" t="s">
        <v>14</v>
      </c>
      <c r="M12" s="22">
        <v>2</v>
      </c>
    </row>
    <row r="13" spans="1:14" customFormat="1" x14ac:dyDescent="0.3">
      <c r="A13" s="10"/>
      <c r="B13" s="21" t="s">
        <v>17</v>
      </c>
      <c r="C13" s="25">
        <v>43213</v>
      </c>
      <c r="D13" s="21" t="s">
        <v>14</v>
      </c>
      <c r="E13" s="21">
        <v>2</v>
      </c>
      <c r="F13" s="21" t="s">
        <v>14</v>
      </c>
      <c r="G13" s="21">
        <v>2</v>
      </c>
      <c r="H13" s="21" t="s">
        <v>14</v>
      </c>
      <c r="I13" s="21">
        <v>2</v>
      </c>
      <c r="J13" s="21" t="s">
        <v>14</v>
      </c>
      <c r="K13" s="21">
        <v>2</v>
      </c>
      <c r="L13" s="31" t="s">
        <v>14</v>
      </c>
      <c r="M13" s="22">
        <v>2</v>
      </c>
    </row>
    <row r="14" spans="1:14" customFormat="1" x14ac:dyDescent="0.3">
      <c r="A14" s="10"/>
      <c r="B14" s="21" t="s">
        <v>17</v>
      </c>
      <c r="C14" s="25">
        <v>43213</v>
      </c>
      <c r="D14" s="21" t="s">
        <v>14</v>
      </c>
      <c r="E14" s="21">
        <v>2</v>
      </c>
      <c r="F14" s="21" t="s">
        <v>14</v>
      </c>
      <c r="G14" s="21">
        <v>2</v>
      </c>
      <c r="H14" s="21" t="s">
        <v>14</v>
      </c>
      <c r="I14" s="21">
        <v>2</v>
      </c>
      <c r="J14" s="21" t="s">
        <v>14</v>
      </c>
      <c r="K14" s="21">
        <v>2</v>
      </c>
      <c r="L14" s="31" t="s">
        <v>14</v>
      </c>
      <c r="M14" s="22">
        <v>2</v>
      </c>
    </row>
    <row r="15" spans="1:14" customFormat="1" x14ac:dyDescent="0.3">
      <c r="A15" s="10"/>
      <c r="B15" s="21" t="s">
        <v>17</v>
      </c>
      <c r="C15" s="25">
        <v>43213</v>
      </c>
      <c r="D15" s="21" t="s">
        <v>14</v>
      </c>
      <c r="E15" s="21">
        <v>2</v>
      </c>
      <c r="F15" s="21" t="s">
        <v>14</v>
      </c>
      <c r="G15" s="21">
        <v>2</v>
      </c>
      <c r="H15" s="21" t="s">
        <v>14</v>
      </c>
      <c r="I15" s="21">
        <v>2</v>
      </c>
      <c r="J15" s="21" t="s">
        <v>14</v>
      </c>
      <c r="K15" s="21">
        <v>2</v>
      </c>
      <c r="L15" s="31" t="s">
        <v>14</v>
      </c>
      <c r="M15" s="22">
        <v>2</v>
      </c>
    </row>
    <row r="16" spans="1:14" customFormat="1" x14ac:dyDescent="0.3">
      <c r="A16" s="10"/>
      <c r="B16" s="21" t="s">
        <v>17</v>
      </c>
      <c r="C16" s="25">
        <v>43213</v>
      </c>
      <c r="D16" s="21" t="s">
        <v>16</v>
      </c>
      <c r="E16" s="21">
        <v>0</v>
      </c>
      <c r="F16" s="21" t="s">
        <v>14</v>
      </c>
      <c r="G16" s="21">
        <v>2</v>
      </c>
      <c r="H16" s="21" t="s">
        <v>14</v>
      </c>
      <c r="I16" s="21">
        <v>2</v>
      </c>
      <c r="J16" s="21" t="s">
        <v>14</v>
      </c>
      <c r="K16" s="21">
        <v>2</v>
      </c>
      <c r="L16" s="31" t="s">
        <v>16</v>
      </c>
      <c r="M16" s="22">
        <v>0</v>
      </c>
    </row>
    <row r="17" spans="1:13" customFormat="1" x14ac:dyDescent="0.3">
      <c r="A17" s="10"/>
      <c r="B17" s="21" t="s">
        <v>17</v>
      </c>
      <c r="C17" s="25">
        <v>43213</v>
      </c>
      <c r="D17" s="21" t="s">
        <v>14</v>
      </c>
      <c r="E17" s="21">
        <v>2</v>
      </c>
      <c r="F17" s="21" t="s">
        <v>14</v>
      </c>
      <c r="G17" s="21">
        <v>2</v>
      </c>
      <c r="H17" s="21" t="s">
        <v>14</v>
      </c>
      <c r="I17" s="21">
        <v>2</v>
      </c>
      <c r="J17" s="21" t="s">
        <v>14</v>
      </c>
      <c r="K17" s="21">
        <v>2</v>
      </c>
      <c r="L17" s="31" t="s">
        <v>14</v>
      </c>
      <c r="M17" s="22">
        <v>2</v>
      </c>
    </row>
    <row r="18" spans="1:13" customFormat="1" x14ac:dyDescent="0.3">
      <c r="A18" s="10"/>
      <c r="B18" s="21" t="s">
        <v>17</v>
      </c>
      <c r="C18" s="25">
        <v>43213</v>
      </c>
      <c r="D18" s="21" t="s">
        <v>14</v>
      </c>
      <c r="E18" s="21">
        <v>2</v>
      </c>
      <c r="F18" s="21" t="s">
        <v>14</v>
      </c>
      <c r="G18" s="21">
        <v>2</v>
      </c>
      <c r="H18" s="21" t="s">
        <v>14</v>
      </c>
      <c r="I18" s="21">
        <v>2</v>
      </c>
      <c r="J18" s="21" t="s">
        <v>14</v>
      </c>
      <c r="K18" s="21">
        <v>2</v>
      </c>
      <c r="L18" s="31" t="s">
        <v>14</v>
      </c>
      <c r="M18" s="22">
        <v>2</v>
      </c>
    </row>
    <row r="19" spans="1:13" customFormat="1" x14ac:dyDescent="0.3">
      <c r="A19" s="10"/>
      <c r="B19" s="21" t="s">
        <v>17</v>
      </c>
      <c r="C19" s="25">
        <v>43213</v>
      </c>
      <c r="D19" s="21" t="s">
        <v>16</v>
      </c>
      <c r="E19" s="21">
        <v>0</v>
      </c>
      <c r="F19" s="21" t="s">
        <v>14</v>
      </c>
      <c r="G19" s="21">
        <v>2</v>
      </c>
      <c r="H19" s="21" t="s">
        <v>14</v>
      </c>
      <c r="I19" s="21">
        <v>2</v>
      </c>
      <c r="J19" s="21" t="s">
        <v>14</v>
      </c>
      <c r="K19" s="21">
        <v>2</v>
      </c>
      <c r="L19" s="31" t="s">
        <v>14</v>
      </c>
      <c r="M19" s="22">
        <v>2</v>
      </c>
    </row>
    <row r="20" spans="1:13" customFormat="1" x14ac:dyDescent="0.3">
      <c r="A20" s="10"/>
      <c r="B20" s="21" t="s">
        <v>17</v>
      </c>
      <c r="C20" s="25">
        <v>43213</v>
      </c>
      <c r="D20" s="21" t="s">
        <v>14</v>
      </c>
      <c r="E20" s="21">
        <v>2</v>
      </c>
      <c r="F20" s="21" t="s">
        <v>14</v>
      </c>
      <c r="G20" s="21">
        <v>2</v>
      </c>
      <c r="H20" s="21" t="s">
        <v>14</v>
      </c>
      <c r="I20" s="21">
        <v>2</v>
      </c>
      <c r="J20" s="21" t="s">
        <v>14</v>
      </c>
      <c r="K20" s="21">
        <v>2</v>
      </c>
      <c r="L20" s="31" t="s">
        <v>14</v>
      </c>
      <c r="M20" s="22">
        <v>2</v>
      </c>
    </row>
    <row r="21" spans="1:13" customFormat="1" x14ac:dyDescent="0.3">
      <c r="A21" s="10"/>
      <c r="B21" s="21" t="s">
        <v>17</v>
      </c>
      <c r="C21" s="25">
        <v>43213</v>
      </c>
      <c r="D21" s="21" t="s">
        <v>14</v>
      </c>
      <c r="E21" s="21">
        <v>2</v>
      </c>
      <c r="F21" s="21" t="s">
        <v>15</v>
      </c>
      <c r="G21" s="21">
        <v>1</v>
      </c>
      <c r="H21" s="21" t="s">
        <v>14</v>
      </c>
      <c r="I21" s="21">
        <v>2</v>
      </c>
      <c r="J21" s="21" t="s">
        <v>14</v>
      </c>
      <c r="K21" s="21">
        <v>2</v>
      </c>
      <c r="L21" s="31" t="s">
        <v>14</v>
      </c>
      <c r="M21" s="22">
        <v>2</v>
      </c>
    </row>
    <row r="22" spans="1:13" customFormat="1" x14ac:dyDescent="0.3">
      <c r="A22" s="10"/>
      <c r="B22" s="21" t="s">
        <v>17</v>
      </c>
      <c r="C22" s="25">
        <v>43213</v>
      </c>
      <c r="D22" s="21" t="s">
        <v>15</v>
      </c>
      <c r="E22" s="21">
        <v>1</v>
      </c>
      <c r="F22" s="21" t="s">
        <v>14</v>
      </c>
      <c r="G22" s="21">
        <v>2</v>
      </c>
      <c r="H22" s="21" t="s">
        <v>14</v>
      </c>
      <c r="I22" s="21">
        <v>2</v>
      </c>
      <c r="J22" s="21" t="s">
        <v>14</v>
      </c>
      <c r="K22" s="21">
        <v>2</v>
      </c>
      <c r="L22" s="31" t="s">
        <v>14</v>
      </c>
      <c r="M22" s="22">
        <v>2</v>
      </c>
    </row>
    <row r="23" spans="1:13" customFormat="1" x14ac:dyDescent="0.3">
      <c r="A23" s="10"/>
      <c r="B23" s="21" t="s">
        <v>17</v>
      </c>
      <c r="C23" s="25">
        <v>43213</v>
      </c>
      <c r="D23" s="21" t="s">
        <v>16</v>
      </c>
      <c r="E23" s="21">
        <v>0</v>
      </c>
      <c r="F23" s="21" t="s">
        <v>14</v>
      </c>
      <c r="G23" s="21">
        <v>2</v>
      </c>
      <c r="H23" s="21" t="s">
        <v>14</v>
      </c>
      <c r="I23" s="21">
        <v>2</v>
      </c>
      <c r="J23" s="21" t="s">
        <v>14</v>
      </c>
      <c r="K23" s="21">
        <v>2</v>
      </c>
      <c r="L23" s="31" t="s">
        <v>14</v>
      </c>
      <c r="M23" s="22">
        <v>2</v>
      </c>
    </row>
    <row r="24" spans="1:13" customFormat="1" x14ac:dyDescent="0.3">
      <c r="A24" s="10"/>
      <c r="B24" s="21" t="s">
        <v>17</v>
      </c>
      <c r="C24" s="25">
        <v>43213</v>
      </c>
      <c r="D24" s="21" t="s">
        <v>14</v>
      </c>
      <c r="E24" s="21">
        <v>2</v>
      </c>
      <c r="F24" s="21" t="s">
        <v>14</v>
      </c>
      <c r="G24" s="21">
        <v>2</v>
      </c>
      <c r="H24" s="21" t="s">
        <v>14</v>
      </c>
      <c r="I24" s="21">
        <v>2</v>
      </c>
      <c r="J24" s="21" t="s">
        <v>14</v>
      </c>
      <c r="K24" s="21">
        <v>2</v>
      </c>
      <c r="L24" s="31" t="s">
        <v>14</v>
      </c>
      <c r="M24" s="22">
        <v>2</v>
      </c>
    </row>
    <row r="25" spans="1:13" customFormat="1" x14ac:dyDescent="0.3">
      <c r="A25" s="10"/>
      <c r="B25" s="21" t="s">
        <v>17</v>
      </c>
      <c r="C25" s="25">
        <v>43213</v>
      </c>
      <c r="D25" s="21" t="s">
        <v>14</v>
      </c>
      <c r="E25" s="21">
        <v>2</v>
      </c>
      <c r="F25" s="21" t="s">
        <v>14</v>
      </c>
      <c r="G25" s="21">
        <v>2</v>
      </c>
      <c r="H25" s="21" t="s">
        <v>14</v>
      </c>
      <c r="I25" s="21">
        <v>2</v>
      </c>
      <c r="J25" s="21" t="s">
        <v>14</v>
      </c>
      <c r="K25" s="21">
        <v>2</v>
      </c>
      <c r="L25" s="31" t="s">
        <v>14</v>
      </c>
      <c r="M25" s="22">
        <v>2</v>
      </c>
    </row>
    <row r="26" spans="1:13" customFormat="1" x14ac:dyDescent="0.3">
      <c r="A26" s="57"/>
      <c r="B26" s="39"/>
      <c r="C26" s="25"/>
      <c r="D26" s="21"/>
      <c r="E26" s="21"/>
      <c r="F26" s="21"/>
      <c r="G26" s="21"/>
      <c r="H26" s="21"/>
      <c r="I26" s="21"/>
      <c r="J26" s="21"/>
      <c r="K26" s="21"/>
      <c r="L26" s="31"/>
      <c r="M26" s="22"/>
    </row>
    <row r="27" spans="1:13" customFormat="1" x14ac:dyDescent="0.3">
      <c r="A27" s="57"/>
      <c r="B27" s="40" t="s">
        <v>44</v>
      </c>
      <c r="C27" s="25"/>
      <c r="D27" s="64">
        <f>COUNT(E9:E25)</f>
        <v>17</v>
      </c>
      <c r="E27" s="64"/>
      <c r="F27" s="64">
        <f t="shared" ref="F27:L27" si="0">COUNT(G9:G25)</f>
        <v>17</v>
      </c>
      <c r="G27" s="64"/>
      <c r="H27" s="64">
        <f t="shared" si="0"/>
        <v>17</v>
      </c>
      <c r="I27" s="64"/>
      <c r="J27" s="64">
        <f t="shared" si="0"/>
        <v>17</v>
      </c>
      <c r="K27" s="64"/>
      <c r="L27" s="64">
        <f t="shared" si="0"/>
        <v>17</v>
      </c>
      <c r="M27" s="22"/>
    </row>
    <row r="28" spans="1:13" customFormat="1" x14ac:dyDescent="0.3">
      <c r="A28" s="57"/>
      <c r="B28" s="41" t="s">
        <v>45</v>
      </c>
      <c r="C28" s="25"/>
      <c r="D28" s="64"/>
      <c r="E28" s="21"/>
      <c r="F28" s="21"/>
      <c r="G28" s="21"/>
      <c r="H28" s="21"/>
      <c r="I28" s="21"/>
      <c r="J28" s="21"/>
      <c r="K28" s="21"/>
      <c r="L28" s="31"/>
      <c r="M28" s="22"/>
    </row>
    <row r="29" spans="1:13" customFormat="1" x14ac:dyDescent="0.3">
      <c r="A29" s="57"/>
      <c r="B29" s="40" t="s">
        <v>46</v>
      </c>
      <c r="C29" s="25"/>
      <c r="D29" s="64">
        <f>COUNTIF(E9:E25,"2")</f>
        <v>12</v>
      </c>
      <c r="E29" s="64"/>
      <c r="F29" s="64">
        <f t="shared" ref="F29:L29" si="1">COUNTIF(G9:G25,"2")</f>
        <v>16</v>
      </c>
      <c r="G29" s="64"/>
      <c r="H29" s="64">
        <f t="shared" si="1"/>
        <v>17</v>
      </c>
      <c r="I29" s="64"/>
      <c r="J29" s="64">
        <f t="shared" si="1"/>
        <v>17</v>
      </c>
      <c r="K29" s="64"/>
      <c r="L29" s="64">
        <f t="shared" si="1"/>
        <v>15</v>
      </c>
      <c r="M29" s="22"/>
    </row>
    <row r="30" spans="1:13" customFormat="1" x14ac:dyDescent="0.3">
      <c r="A30" s="57"/>
      <c r="B30" s="40" t="s">
        <v>47</v>
      </c>
      <c r="C30" s="25"/>
      <c r="D30" s="64">
        <f>COUNTIF(E9:E25,"1")</f>
        <v>2</v>
      </c>
      <c r="E30" s="64"/>
      <c r="F30" s="64">
        <f t="shared" ref="F30:L30" si="2">COUNTIF(G9:G25,"1")</f>
        <v>1</v>
      </c>
      <c r="G30" s="64"/>
      <c r="H30" s="64">
        <f t="shared" si="2"/>
        <v>0</v>
      </c>
      <c r="I30" s="64"/>
      <c r="J30" s="64">
        <f t="shared" si="2"/>
        <v>0</v>
      </c>
      <c r="K30" s="64"/>
      <c r="L30" s="64">
        <f t="shared" si="2"/>
        <v>0</v>
      </c>
      <c r="M30" s="22"/>
    </row>
    <row r="31" spans="1:13" customFormat="1" x14ac:dyDescent="0.3">
      <c r="A31" s="57"/>
      <c r="B31" s="40" t="s">
        <v>48</v>
      </c>
      <c r="C31" s="25"/>
      <c r="D31" s="64">
        <f>COUNTIF(E9:E25,"0")</f>
        <v>3</v>
      </c>
      <c r="E31" s="64"/>
      <c r="F31" s="64">
        <f t="shared" ref="F31:L31" si="3">COUNTIF(G9:G25,"0")</f>
        <v>0</v>
      </c>
      <c r="G31" s="64"/>
      <c r="H31" s="64">
        <f t="shared" si="3"/>
        <v>0</v>
      </c>
      <c r="I31" s="64"/>
      <c r="J31" s="64">
        <f t="shared" si="3"/>
        <v>0</v>
      </c>
      <c r="K31" s="64"/>
      <c r="L31" s="64">
        <f t="shared" si="3"/>
        <v>2</v>
      </c>
      <c r="M31" s="22"/>
    </row>
    <row r="32" spans="1:13" customFormat="1" x14ac:dyDescent="0.3">
      <c r="A32" s="57"/>
      <c r="B32" s="40"/>
      <c r="C32" s="25"/>
      <c r="D32" s="64"/>
      <c r="E32" s="21"/>
      <c r="F32" s="21"/>
      <c r="G32" s="21"/>
      <c r="H32" s="21"/>
      <c r="I32" s="21"/>
      <c r="J32" s="21"/>
      <c r="K32" s="21"/>
      <c r="L32" s="31"/>
      <c r="M32" s="22"/>
    </row>
    <row r="33" spans="1:13" customFormat="1" x14ac:dyDescent="0.3">
      <c r="A33" s="57"/>
      <c r="B33" s="42" t="s">
        <v>49</v>
      </c>
      <c r="C33" s="25"/>
      <c r="D33" s="65">
        <f>AVERAGE(E9:E25)</f>
        <v>1.5294117647058822</v>
      </c>
      <c r="E33" s="65"/>
      <c r="F33" s="65">
        <f t="shared" ref="F33:L33" si="4">AVERAGE(G9:G25)</f>
        <v>1.9411764705882353</v>
      </c>
      <c r="G33" s="65"/>
      <c r="H33" s="65">
        <f t="shared" si="4"/>
        <v>2</v>
      </c>
      <c r="I33" s="65"/>
      <c r="J33" s="65">
        <f t="shared" si="4"/>
        <v>2</v>
      </c>
      <c r="K33" s="65"/>
      <c r="L33" s="65">
        <f t="shared" si="4"/>
        <v>1.7647058823529411</v>
      </c>
      <c r="M33" s="22"/>
    </row>
    <row r="34" spans="1:13" customFormat="1" x14ac:dyDescent="0.3">
      <c r="A34" s="57"/>
      <c r="B34" s="40" t="s">
        <v>50</v>
      </c>
      <c r="C34" s="25"/>
      <c r="D34" s="64">
        <f>MODE(E9:E25)</f>
        <v>2</v>
      </c>
      <c r="E34" s="64"/>
      <c r="F34" s="64">
        <f t="shared" ref="F34:L34" si="5">MODE(G9:G25)</f>
        <v>2</v>
      </c>
      <c r="G34" s="64"/>
      <c r="H34" s="64">
        <f t="shared" si="5"/>
        <v>2</v>
      </c>
      <c r="I34" s="64"/>
      <c r="J34" s="64">
        <f t="shared" si="5"/>
        <v>2</v>
      </c>
      <c r="K34" s="64"/>
      <c r="L34" s="64">
        <f t="shared" si="5"/>
        <v>2</v>
      </c>
      <c r="M34" s="22"/>
    </row>
    <row r="35" spans="1:13" customFormat="1" x14ac:dyDescent="0.3">
      <c r="A35" s="57"/>
      <c r="B35" s="43" t="s">
        <v>51</v>
      </c>
      <c r="C35" s="25"/>
      <c r="D35" s="64">
        <f>MEDIAN(E9:E25)</f>
        <v>2</v>
      </c>
      <c r="E35" s="64"/>
      <c r="F35" s="64">
        <f t="shared" ref="F35:L35" si="6">MEDIAN(G9:G25)</f>
        <v>2</v>
      </c>
      <c r="G35" s="64"/>
      <c r="H35" s="64">
        <f t="shared" si="6"/>
        <v>2</v>
      </c>
      <c r="I35" s="64"/>
      <c r="J35" s="64">
        <f t="shared" si="6"/>
        <v>2</v>
      </c>
      <c r="K35" s="64"/>
      <c r="L35" s="64">
        <f t="shared" si="6"/>
        <v>2</v>
      </c>
      <c r="M35" s="22"/>
    </row>
    <row r="36" spans="1:13" customFormat="1" x14ac:dyDescent="0.3">
      <c r="A36" s="57"/>
      <c r="B36" s="42" t="s">
        <v>52</v>
      </c>
      <c r="C36" s="25"/>
      <c r="D36" s="65">
        <f>_xlfn.STDEV.P(E9:E25)</f>
        <v>0.77593564460428932</v>
      </c>
      <c r="E36" s="65"/>
      <c r="F36" s="65">
        <f t="shared" ref="F36:L36" si="7">_xlfn.STDEV.P(G9:G25)</f>
        <v>0.23529411764705882</v>
      </c>
      <c r="G36" s="65"/>
      <c r="H36" s="65">
        <f t="shared" si="7"/>
        <v>0</v>
      </c>
      <c r="I36" s="65"/>
      <c r="J36" s="65">
        <f t="shared" si="7"/>
        <v>0</v>
      </c>
      <c r="K36" s="65"/>
      <c r="L36" s="65">
        <f t="shared" si="7"/>
        <v>0.64437947941784246</v>
      </c>
      <c r="M36" s="22"/>
    </row>
    <row r="37" spans="1:13" customFormat="1" x14ac:dyDescent="0.3">
      <c r="A37" s="57"/>
      <c r="B37" s="44" t="s">
        <v>53</v>
      </c>
      <c r="C37" s="25"/>
      <c r="D37" s="66">
        <f>D29/D27</f>
        <v>0.70588235294117652</v>
      </c>
      <c r="E37" s="66"/>
      <c r="F37" s="66">
        <f t="shared" ref="F37:L37" si="8">F29/F27</f>
        <v>0.94117647058823528</v>
      </c>
      <c r="G37" s="66"/>
      <c r="H37" s="66">
        <f t="shared" si="8"/>
        <v>1</v>
      </c>
      <c r="I37" s="66"/>
      <c r="J37" s="66">
        <f t="shared" si="8"/>
        <v>1</v>
      </c>
      <c r="K37" s="66"/>
      <c r="L37" s="66">
        <f t="shared" si="8"/>
        <v>0.88235294117647056</v>
      </c>
      <c r="M37" s="22"/>
    </row>
    <row r="38" spans="1:13" customFormat="1" ht="15" thickBot="1" x14ac:dyDescent="0.35">
      <c r="A38" s="57"/>
      <c r="B38" s="45"/>
      <c r="C38" s="86"/>
      <c r="D38" s="71"/>
      <c r="E38" s="71"/>
      <c r="F38" s="71"/>
      <c r="G38" s="71"/>
      <c r="H38" s="71"/>
      <c r="I38" s="71"/>
      <c r="J38" s="71"/>
      <c r="K38" s="71"/>
      <c r="L38" s="72"/>
      <c r="M38" s="102"/>
    </row>
    <row r="39" spans="1:13" customFormat="1" x14ac:dyDescent="0.3">
      <c r="B39" s="21" t="s">
        <v>21</v>
      </c>
      <c r="C39" s="67">
        <v>43213</v>
      </c>
      <c r="D39" s="60" t="s">
        <v>15</v>
      </c>
      <c r="E39" s="60">
        <v>1</v>
      </c>
      <c r="F39" s="60" t="s">
        <v>14</v>
      </c>
      <c r="G39" s="60">
        <v>2</v>
      </c>
      <c r="H39" s="60" t="s">
        <v>14</v>
      </c>
      <c r="I39" s="60">
        <v>2</v>
      </c>
      <c r="J39" s="60" t="s">
        <v>14</v>
      </c>
      <c r="K39" s="60">
        <v>2</v>
      </c>
      <c r="L39" s="68" t="s">
        <v>14</v>
      </c>
      <c r="M39" s="98">
        <v>2</v>
      </c>
    </row>
    <row r="40" spans="1:13" customFormat="1" x14ac:dyDescent="0.3">
      <c r="B40" s="21" t="s">
        <v>21</v>
      </c>
      <c r="C40" s="25">
        <v>43213</v>
      </c>
      <c r="D40" s="21" t="s">
        <v>14</v>
      </c>
      <c r="E40" s="21">
        <v>2</v>
      </c>
      <c r="F40" s="21" t="s">
        <v>14</v>
      </c>
      <c r="G40" s="21">
        <v>2</v>
      </c>
      <c r="H40" s="21" t="s">
        <v>14</v>
      </c>
      <c r="I40" s="21">
        <v>2</v>
      </c>
      <c r="J40" s="21" t="s">
        <v>14</v>
      </c>
      <c r="K40" s="21">
        <v>2</v>
      </c>
      <c r="L40" s="31" t="s">
        <v>14</v>
      </c>
      <c r="M40" s="22">
        <v>2</v>
      </c>
    </row>
    <row r="41" spans="1:13" customFormat="1" x14ac:dyDescent="0.3">
      <c r="B41" s="21" t="s">
        <v>21</v>
      </c>
      <c r="C41" s="25">
        <v>43213</v>
      </c>
      <c r="D41" s="21" t="s">
        <v>14</v>
      </c>
      <c r="E41" s="21">
        <v>2</v>
      </c>
      <c r="F41" s="21" t="s">
        <v>14</v>
      </c>
      <c r="G41" s="21">
        <v>2</v>
      </c>
      <c r="H41" s="21" t="s">
        <v>14</v>
      </c>
      <c r="I41" s="21">
        <v>2</v>
      </c>
      <c r="J41" s="21" t="s">
        <v>14</v>
      </c>
      <c r="K41" s="21">
        <v>2</v>
      </c>
      <c r="L41" s="31" t="s">
        <v>14</v>
      </c>
      <c r="M41" s="22">
        <v>2</v>
      </c>
    </row>
    <row r="42" spans="1:13" customFormat="1" x14ac:dyDescent="0.3">
      <c r="B42" s="21" t="s">
        <v>21</v>
      </c>
      <c r="C42" s="25">
        <v>43213</v>
      </c>
      <c r="D42" s="21" t="s">
        <v>14</v>
      </c>
      <c r="E42" s="21">
        <v>2</v>
      </c>
      <c r="F42" s="21" t="s">
        <v>15</v>
      </c>
      <c r="G42" s="21">
        <v>1</v>
      </c>
      <c r="H42" s="21" t="s">
        <v>14</v>
      </c>
      <c r="I42" s="21">
        <v>2</v>
      </c>
      <c r="J42" s="21" t="s">
        <v>14</v>
      </c>
      <c r="K42" s="21">
        <v>2</v>
      </c>
      <c r="L42" s="31" t="s">
        <v>14</v>
      </c>
      <c r="M42" s="22">
        <v>2</v>
      </c>
    </row>
    <row r="43" spans="1:13" customFormat="1" x14ac:dyDescent="0.3">
      <c r="B43" s="21" t="s">
        <v>21</v>
      </c>
      <c r="C43" s="25">
        <v>43213</v>
      </c>
      <c r="D43" s="21" t="s">
        <v>14</v>
      </c>
      <c r="E43" s="21">
        <v>2</v>
      </c>
      <c r="F43" s="21" t="s">
        <v>14</v>
      </c>
      <c r="G43" s="21">
        <v>2</v>
      </c>
      <c r="H43" s="21" t="s">
        <v>14</v>
      </c>
      <c r="I43" s="21">
        <v>2</v>
      </c>
      <c r="J43" s="21" t="s">
        <v>14</v>
      </c>
      <c r="K43" s="21">
        <v>2</v>
      </c>
      <c r="L43" s="31" t="s">
        <v>14</v>
      </c>
      <c r="M43" s="22">
        <v>2</v>
      </c>
    </row>
    <row r="44" spans="1:13" customFormat="1" x14ac:dyDescent="0.3">
      <c r="B44" s="21" t="s">
        <v>21</v>
      </c>
      <c r="C44" s="25">
        <v>43213</v>
      </c>
      <c r="D44" s="21" t="s">
        <v>14</v>
      </c>
      <c r="E44" s="21">
        <v>2</v>
      </c>
      <c r="F44" s="21" t="s">
        <v>14</v>
      </c>
      <c r="G44" s="21">
        <v>2</v>
      </c>
      <c r="H44" s="21" t="s">
        <v>14</v>
      </c>
      <c r="I44" s="21">
        <v>2</v>
      </c>
      <c r="J44" s="21" t="s">
        <v>14</v>
      </c>
      <c r="K44" s="21">
        <v>2</v>
      </c>
      <c r="L44" s="31" t="s">
        <v>14</v>
      </c>
      <c r="M44" s="22">
        <v>2</v>
      </c>
    </row>
    <row r="45" spans="1:13" customFormat="1" x14ac:dyDescent="0.3">
      <c r="B45" s="21" t="s">
        <v>21</v>
      </c>
      <c r="C45" s="25">
        <v>43213</v>
      </c>
      <c r="D45" s="21" t="s">
        <v>14</v>
      </c>
      <c r="E45" s="21">
        <v>2</v>
      </c>
      <c r="F45" s="21" t="s">
        <v>14</v>
      </c>
      <c r="G45" s="21">
        <v>2</v>
      </c>
      <c r="H45" s="21" t="s">
        <v>14</v>
      </c>
      <c r="I45" s="21">
        <v>2</v>
      </c>
      <c r="J45" s="21" t="s">
        <v>14</v>
      </c>
      <c r="K45" s="21">
        <v>2</v>
      </c>
      <c r="L45" s="31" t="s">
        <v>14</v>
      </c>
      <c r="M45" s="22">
        <v>2</v>
      </c>
    </row>
    <row r="46" spans="1:13" customFormat="1" x14ac:dyDescent="0.3">
      <c r="B46" s="39"/>
      <c r="C46" s="25"/>
      <c r="D46" s="21"/>
      <c r="E46" s="21"/>
      <c r="F46" s="21"/>
      <c r="G46" s="21"/>
      <c r="H46" s="21"/>
      <c r="I46" s="21"/>
      <c r="J46" s="21"/>
      <c r="K46" s="21"/>
      <c r="L46" s="31"/>
      <c r="M46" s="22"/>
    </row>
    <row r="47" spans="1:13" customFormat="1" x14ac:dyDescent="0.3">
      <c r="B47" s="40" t="s">
        <v>44</v>
      </c>
      <c r="C47" s="25"/>
      <c r="D47" s="64">
        <f>COUNT(E39:E45)</f>
        <v>7</v>
      </c>
      <c r="E47" s="64"/>
      <c r="F47" s="64">
        <f t="shared" ref="F47:L47" si="9">COUNT(G39:G45)</f>
        <v>7</v>
      </c>
      <c r="G47" s="64"/>
      <c r="H47" s="64">
        <f t="shared" si="9"/>
        <v>7</v>
      </c>
      <c r="I47" s="64"/>
      <c r="J47" s="64">
        <f t="shared" si="9"/>
        <v>7</v>
      </c>
      <c r="K47" s="64"/>
      <c r="L47" s="64">
        <f t="shared" si="9"/>
        <v>7</v>
      </c>
      <c r="M47" s="22"/>
    </row>
    <row r="48" spans="1:13" customFormat="1" x14ac:dyDescent="0.3">
      <c r="B48" s="41" t="s">
        <v>45</v>
      </c>
      <c r="C48" s="25"/>
      <c r="D48" s="64"/>
      <c r="E48" s="21"/>
      <c r="F48" s="21"/>
      <c r="G48" s="21"/>
      <c r="H48" s="21"/>
      <c r="I48" s="21"/>
      <c r="J48" s="21"/>
      <c r="K48" s="21"/>
      <c r="L48" s="31"/>
      <c r="M48" s="22"/>
    </row>
    <row r="49" spans="2:13" customFormat="1" x14ac:dyDescent="0.3">
      <c r="B49" s="40" t="s">
        <v>46</v>
      </c>
      <c r="C49" s="25"/>
      <c r="D49" s="64">
        <f>COUNTIF(E39:E45,"2")</f>
        <v>6</v>
      </c>
      <c r="E49" s="64"/>
      <c r="F49" s="64">
        <f t="shared" ref="F49:L49" si="10">COUNTIF(G39:G45,"2")</f>
        <v>6</v>
      </c>
      <c r="G49" s="64"/>
      <c r="H49" s="64">
        <f t="shared" si="10"/>
        <v>7</v>
      </c>
      <c r="I49" s="64"/>
      <c r="J49" s="64">
        <f t="shared" si="10"/>
        <v>7</v>
      </c>
      <c r="K49" s="64"/>
      <c r="L49" s="64">
        <f t="shared" si="10"/>
        <v>7</v>
      </c>
      <c r="M49" s="22"/>
    </row>
    <row r="50" spans="2:13" customFormat="1" x14ac:dyDescent="0.3">
      <c r="B50" s="40" t="s">
        <v>47</v>
      </c>
      <c r="C50" s="25"/>
      <c r="D50" s="64">
        <f>COUNTIF(E39:E45,"1")</f>
        <v>1</v>
      </c>
      <c r="E50" s="64"/>
      <c r="F50" s="64">
        <f t="shared" ref="F50:L50" si="11">COUNTIF(G39:G45,"1")</f>
        <v>1</v>
      </c>
      <c r="G50" s="64"/>
      <c r="H50" s="64">
        <f t="shared" si="11"/>
        <v>0</v>
      </c>
      <c r="I50" s="64"/>
      <c r="J50" s="64">
        <f t="shared" si="11"/>
        <v>0</v>
      </c>
      <c r="K50" s="64"/>
      <c r="L50" s="64">
        <f t="shared" si="11"/>
        <v>0</v>
      </c>
      <c r="M50" s="22"/>
    </row>
    <row r="51" spans="2:13" customFormat="1" x14ac:dyDescent="0.3">
      <c r="B51" s="40" t="s">
        <v>48</v>
      </c>
      <c r="C51" s="25"/>
      <c r="D51" s="64">
        <f>COUNTIF(E39:E45,"0")</f>
        <v>0</v>
      </c>
      <c r="E51" s="64"/>
      <c r="F51" s="64">
        <f t="shared" ref="F51:L51" si="12">COUNTIF(G39:G45,"0")</f>
        <v>0</v>
      </c>
      <c r="G51" s="64"/>
      <c r="H51" s="64">
        <f t="shared" si="12"/>
        <v>0</v>
      </c>
      <c r="I51" s="64"/>
      <c r="J51" s="64">
        <f t="shared" si="12"/>
        <v>0</v>
      </c>
      <c r="K51" s="64"/>
      <c r="L51" s="64">
        <f t="shared" si="12"/>
        <v>0</v>
      </c>
      <c r="M51" s="22"/>
    </row>
    <row r="52" spans="2:13" customFormat="1" x14ac:dyDescent="0.3">
      <c r="B52" s="40"/>
      <c r="C52" s="25"/>
      <c r="D52" s="64"/>
      <c r="E52" s="21"/>
      <c r="F52" s="21"/>
      <c r="G52" s="21"/>
      <c r="H52" s="21"/>
      <c r="I52" s="21"/>
      <c r="J52" s="21"/>
      <c r="K52" s="21"/>
      <c r="L52" s="31"/>
      <c r="M52" s="22"/>
    </row>
    <row r="53" spans="2:13" customFormat="1" x14ac:dyDescent="0.3">
      <c r="B53" s="42" t="s">
        <v>49</v>
      </c>
      <c r="C53" s="25"/>
      <c r="D53" s="65">
        <f>AVERAGE(E39:E45)</f>
        <v>1.8571428571428572</v>
      </c>
      <c r="E53" s="65"/>
      <c r="F53" s="65">
        <f t="shared" ref="F53:L53" si="13">AVERAGE(G39:G45)</f>
        <v>1.8571428571428572</v>
      </c>
      <c r="G53" s="65"/>
      <c r="H53" s="65">
        <f t="shared" si="13"/>
        <v>2</v>
      </c>
      <c r="I53" s="65"/>
      <c r="J53" s="65">
        <f t="shared" si="13"/>
        <v>2</v>
      </c>
      <c r="K53" s="65"/>
      <c r="L53" s="65">
        <f t="shared" si="13"/>
        <v>2</v>
      </c>
      <c r="M53" s="22"/>
    </row>
    <row r="54" spans="2:13" customFormat="1" x14ac:dyDescent="0.3">
      <c r="B54" s="40" t="s">
        <v>50</v>
      </c>
      <c r="C54" s="25"/>
      <c r="D54" s="64">
        <f>MODE(E39:E45)</f>
        <v>2</v>
      </c>
      <c r="E54" s="64"/>
      <c r="F54" s="64">
        <f t="shared" ref="F54:L54" si="14">MODE(G39:G45)</f>
        <v>2</v>
      </c>
      <c r="G54" s="64"/>
      <c r="H54" s="64">
        <f t="shared" si="14"/>
        <v>2</v>
      </c>
      <c r="I54" s="64"/>
      <c r="J54" s="64">
        <f t="shared" si="14"/>
        <v>2</v>
      </c>
      <c r="K54" s="64"/>
      <c r="L54" s="64">
        <f t="shared" si="14"/>
        <v>2</v>
      </c>
      <c r="M54" s="22"/>
    </row>
    <row r="55" spans="2:13" customFormat="1" x14ac:dyDescent="0.3">
      <c r="B55" s="43" t="s">
        <v>51</v>
      </c>
      <c r="C55" s="25"/>
      <c r="D55" s="64">
        <f>MEDIAN(E39:E45)</f>
        <v>2</v>
      </c>
      <c r="E55" s="64"/>
      <c r="F55" s="64">
        <f t="shared" ref="F55:L55" si="15">MEDIAN(G39:G45)</f>
        <v>2</v>
      </c>
      <c r="G55" s="64"/>
      <c r="H55" s="64">
        <f t="shared" si="15"/>
        <v>2</v>
      </c>
      <c r="I55" s="64"/>
      <c r="J55" s="64">
        <f t="shared" si="15"/>
        <v>2</v>
      </c>
      <c r="K55" s="64"/>
      <c r="L55" s="64">
        <f t="shared" si="15"/>
        <v>2</v>
      </c>
      <c r="M55" s="22"/>
    </row>
    <row r="56" spans="2:13" customFormat="1" x14ac:dyDescent="0.3">
      <c r="B56" s="42" t="s">
        <v>52</v>
      </c>
      <c r="C56" s="25"/>
      <c r="D56" s="65">
        <f>_xlfn.STDEV.P(E39:E45)</f>
        <v>0.3499271061118826</v>
      </c>
      <c r="E56" s="65"/>
      <c r="F56" s="65">
        <f t="shared" ref="F56:L56" si="16">_xlfn.STDEV.P(G39:G45)</f>
        <v>0.3499271061118826</v>
      </c>
      <c r="G56" s="65"/>
      <c r="H56" s="65">
        <f t="shared" si="16"/>
        <v>0</v>
      </c>
      <c r="I56" s="65"/>
      <c r="J56" s="65">
        <f t="shared" si="16"/>
        <v>0</v>
      </c>
      <c r="K56" s="65"/>
      <c r="L56" s="65">
        <f t="shared" si="16"/>
        <v>0</v>
      </c>
      <c r="M56" s="22"/>
    </row>
    <row r="57" spans="2:13" customFormat="1" x14ac:dyDescent="0.3">
      <c r="B57" s="44" t="s">
        <v>53</v>
      </c>
      <c r="C57" s="25"/>
      <c r="D57" s="66">
        <f>D49/D47</f>
        <v>0.8571428571428571</v>
      </c>
      <c r="E57" s="66"/>
      <c r="F57" s="66">
        <f t="shared" ref="F57:L57" si="17">F49/F47</f>
        <v>0.8571428571428571</v>
      </c>
      <c r="G57" s="66"/>
      <c r="H57" s="66">
        <f t="shared" si="17"/>
        <v>1</v>
      </c>
      <c r="I57" s="66"/>
      <c r="J57" s="66">
        <f t="shared" si="17"/>
        <v>1</v>
      </c>
      <c r="K57" s="66"/>
      <c r="L57" s="66">
        <f t="shared" si="17"/>
        <v>1</v>
      </c>
      <c r="M57" s="22"/>
    </row>
    <row r="58" spans="2:13" customFormat="1" ht="15" thickBot="1" x14ac:dyDescent="0.35">
      <c r="B58" s="45"/>
      <c r="C58" s="86"/>
      <c r="D58" s="71"/>
      <c r="E58" s="71"/>
      <c r="F58" s="71"/>
      <c r="G58" s="71"/>
      <c r="H58" s="71"/>
      <c r="I58" s="71"/>
      <c r="J58" s="71"/>
      <c r="K58" s="71"/>
      <c r="L58" s="72"/>
      <c r="M58" s="102"/>
    </row>
    <row r="59" spans="2:13" customFormat="1" x14ac:dyDescent="0.3">
      <c r="B59" s="21" t="s">
        <v>22</v>
      </c>
      <c r="C59" s="67">
        <v>43213</v>
      </c>
      <c r="D59" s="60" t="s">
        <v>14</v>
      </c>
      <c r="E59" s="60">
        <v>2</v>
      </c>
      <c r="F59" s="60" t="s">
        <v>14</v>
      </c>
      <c r="G59" s="60">
        <v>2</v>
      </c>
      <c r="H59" s="60" t="s">
        <v>14</v>
      </c>
      <c r="I59" s="60">
        <v>2</v>
      </c>
      <c r="J59" s="60" t="s">
        <v>14</v>
      </c>
      <c r="K59" s="60">
        <v>2</v>
      </c>
      <c r="L59" s="68" t="s">
        <v>14</v>
      </c>
      <c r="M59" s="98">
        <v>2</v>
      </c>
    </row>
    <row r="60" spans="2:13" customFormat="1" x14ac:dyDescent="0.3">
      <c r="B60" s="21" t="s">
        <v>22</v>
      </c>
      <c r="C60" s="25">
        <v>43213</v>
      </c>
      <c r="D60" s="21" t="s">
        <v>14</v>
      </c>
      <c r="E60" s="21">
        <v>2</v>
      </c>
      <c r="F60" s="21" t="s">
        <v>14</v>
      </c>
      <c r="G60" s="21">
        <v>2</v>
      </c>
      <c r="H60" s="21" t="s">
        <v>14</v>
      </c>
      <c r="I60" s="21">
        <v>2</v>
      </c>
      <c r="J60" s="21" t="s">
        <v>14</v>
      </c>
      <c r="K60" s="21">
        <v>2</v>
      </c>
      <c r="L60" s="31" t="s">
        <v>14</v>
      </c>
      <c r="M60" s="22">
        <v>2</v>
      </c>
    </row>
    <row r="61" spans="2:13" customFormat="1" x14ac:dyDescent="0.3">
      <c r="B61" s="21" t="s">
        <v>22</v>
      </c>
      <c r="C61" s="25">
        <v>43213</v>
      </c>
      <c r="D61" s="21" t="s">
        <v>14</v>
      </c>
      <c r="E61" s="21">
        <v>2</v>
      </c>
      <c r="F61" s="21" t="s">
        <v>14</v>
      </c>
      <c r="G61" s="21">
        <v>2</v>
      </c>
      <c r="H61" s="21" t="s">
        <v>14</v>
      </c>
      <c r="I61" s="21">
        <v>2</v>
      </c>
      <c r="J61" s="21" t="s">
        <v>14</v>
      </c>
      <c r="K61" s="21">
        <v>2</v>
      </c>
      <c r="L61" s="31" t="s">
        <v>14</v>
      </c>
      <c r="M61" s="22">
        <v>2</v>
      </c>
    </row>
    <row r="62" spans="2:13" customFormat="1" x14ac:dyDescent="0.3">
      <c r="B62" s="21" t="s">
        <v>22</v>
      </c>
      <c r="C62" s="25">
        <v>43213</v>
      </c>
      <c r="D62" s="21" t="s">
        <v>14</v>
      </c>
      <c r="E62" s="21">
        <v>2</v>
      </c>
      <c r="F62" s="21" t="s">
        <v>14</v>
      </c>
      <c r="G62" s="21">
        <v>2</v>
      </c>
      <c r="H62" s="21" t="s">
        <v>14</v>
      </c>
      <c r="I62" s="21">
        <v>2</v>
      </c>
      <c r="J62" s="21" t="s">
        <v>14</v>
      </c>
      <c r="K62" s="21">
        <v>2</v>
      </c>
      <c r="L62" s="31" t="s">
        <v>14</v>
      </c>
      <c r="M62" s="22">
        <v>2</v>
      </c>
    </row>
    <row r="63" spans="2:13" customFormat="1" x14ac:dyDescent="0.3">
      <c r="B63" s="21" t="s">
        <v>22</v>
      </c>
      <c r="C63" s="25">
        <v>43213</v>
      </c>
      <c r="D63" s="21" t="s">
        <v>14</v>
      </c>
      <c r="E63" s="21">
        <v>2</v>
      </c>
      <c r="F63" s="21" t="s">
        <v>14</v>
      </c>
      <c r="G63" s="21">
        <v>2</v>
      </c>
      <c r="H63" s="21" t="s">
        <v>14</v>
      </c>
      <c r="I63" s="21">
        <v>2</v>
      </c>
      <c r="J63" s="21" t="s">
        <v>14</v>
      </c>
      <c r="K63" s="21">
        <v>2</v>
      </c>
      <c r="L63" s="31" t="s">
        <v>14</v>
      </c>
      <c r="M63" s="22">
        <v>2</v>
      </c>
    </row>
    <row r="64" spans="2:13" customFormat="1" x14ac:dyDescent="0.3">
      <c r="B64" s="39"/>
      <c r="C64" s="25"/>
      <c r="D64" s="21"/>
      <c r="E64" s="21"/>
      <c r="F64" s="21"/>
      <c r="G64" s="21"/>
      <c r="H64" s="21"/>
      <c r="I64" s="21"/>
      <c r="J64" s="21"/>
      <c r="K64" s="21"/>
      <c r="L64" s="31"/>
      <c r="M64" s="22"/>
    </row>
    <row r="65" spans="2:13" customFormat="1" x14ac:dyDescent="0.3">
      <c r="B65" s="40" t="s">
        <v>44</v>
      </c>
      <c r="C65" s="25"/>
      <c r="D65" s="64">
        <f>COUNT(E59:E63)</f>
        <v>5</v>
      </c>
      <c r="E65" s="64"/>
      <c r="F65" s="64">
        <f t="shared" ref="F65:L65" si="18">COUNT(G59:G63)</f>
        <v>5</v>
      </c>
      <c r="G65" s="64"/>
      <c r="H65" s="64">
        <f t="shared" si="18"/>
        <v>5</v>
      </c>
      <c r="I65" s="64"/>
      <c r="J65" s="64">
        <f t="shared" si="18"/>
        <v>5</v>
      </c>
      <c r="K65" s="64"/>
      <c r="L65" s="64">
        <f t="shared" si="18"/>
        <v>5</v>
      </c>
      <c r="M65" s="22"/>
    </row>
    <row r="66" spans="2:13" customFormat="1" x14ac:dyDescent="0.3">
      <c r="B66" s="41" t="s">
        <v>45</v>
      </c>
      <c r="C66" s="25"/>
      <c r="D66" s="64"/>
      <c r="E66" s="21"/>
      <c r="F66" s="21"/>
      <c r="G66" s="21"/>
      <c r="H66" s="21"/>
      <c r="I66" s="21"/>
      <c r="J66" s="21"/>
      <c r="K66" s="21"/>
      <c r="L66" s="31"/>
      <c r="M66" s="22"/>
    </row>
    <row r="67" spans="2:13" customFormat="1" x14ac:dyDescent="0.3">
      <c r="B67" s="40" t="s">
        <v>46</v>
      </c>
      <c r="C67" s="25"/>
      <c r="D67" s="64">
        <f>COUNTIF(E59:E63,"2")</f>
        <v>5</v>
      </c>
      <c r="E67" s="64"/>
      <c r="F67" s="64">
        <f t="shared" ref="F67:L67" si="19">COUNTIF(G59:G63,"2")</f>
        <v>5</v>
      </c>
      <c r="G67" s="64"/>
      <c r="H67" s="64">
        <f t="shared" si="19"/>
        <v>5</v>
      </c>
      <c r="I67" s="64"/>
      <c r="J67" s="64">
        <f t="shared" si="19"/>
        <v>5</v>
      </c>
      <c r="K67" s="64"/>
      <c r="L67" s="64">
        <f t="shared" si="19"/>
        <v>5</v>
      </c>
      <c r="M67" s="22"/>
    </row>
    <row r="68" spans="2:13" customFormat="1" x14ac:dyDescent="0.3">
      <c r="B68" s="40" t="s">
        <v>47</v>
      </c>
      <c r="C68" s="25"/>
      <c r="D68" s="64">
        <f>COUNTIF(E59:E63,"1")</f>
        <v>0</v>
      </c>
      <c r="E68" s="64"/>
      <c r="F68" s="64">
        <f t="shared" ref="F68:L68" si="20">COUNTIF(G59:G63,"1")</f>
        <v>0</v>
      </c>
      <c r="G68" s="64"/>
      <c r="H68" s="64">
        <f t="shared" si="20"/>
        <v>0</v>
      </c>
      <c r="I68" s="64"/>
      <c r="J68" s="64">
        <f t="shared" si="20"/>
        <v>0</v>
      </c>
      <c r="K68" s="64"/>
      <c r="L68" s="64">
        <f t="shared" si="20"/>
        <v>0</v>
      </c>
      <c r="M68" s="22"/>
    </row>
    <row r="69" spans="2:13" customFormat="1" x14ac:dyDescent="0.3">
      <c r="B69" s="40" t="s">
        <v>48</v>
      </c>
      <c r="C69" s="25"/>
      <c r="D69" s="64">
        <f>COUNTIF(E59:E63,"0")</f>
        <v>0</v>
      </c>
      <c r="E69" s="64"/>
      <c r="F69" s="64">
        <f t="shared" ref="F69:L69" si="21">COUNTIF(G59:G63,"0")</f>
        <v>0</v>
      </c>
      <c r="G69" s="64"/>
      <c r="H69" s="64">
        <f t="shared" si="21"/>
        <v>0</v>
      </c>
      <c r="I69" s="64"/>
      <c r="J69" s="64">
        <f t="shared" si="21"/>
        <v>0</v>
      </c>
      <c r="K69" s="64"/>
      <c r="L69" s="64">
        <f t="shared" si="21"/>
        <v>0</v>
      </c>
      <c r="M69" s="22"/>
    </row>
    <row r="70" spans="2:13" customFormat="1" x14ac:dyDescent="0.3">
      <c r="B70" s="40"/>
      <c r="C70" s="25"/>
      <c r="D70" s="64"/>
      <c r="E70" s="21"/>
      <c r="F70" s="21"/>
      <c r="G70" s="21"/>
      <c r="H70" s="21"/>
      <c r="I70" s="21"/>
      <c r="J70" s="21"/>
      <c r="K70" s="21"/>
      <c r="L70" s="31"/>
      <c r="M70" s="22"/>
    </row>
    <row r="71" spans="2:13" customFormat="1" x14ac:dyDescent="0.3">
      <c r="B71" s="42" t="s">
        <v>49</v>
      </c>
      <c r="C71" s="25"/>
      <c r="D71" s="65">
        <f>AVERAGE(E59:E63)</f>
        <v>2</v>
      </c>
      <c r="E71" s="65"/>
      <c r="F71" s="65">
        <f t="shared" ref="F71:L71" si="22">AVERAGE(G59:G63)</f>
        <v>2</v>
      </c>
      <c r="G71" s="65"/>
      <c r="H71" s="65">
        <f t="shared" si="22"/>
        <v>2</v>
      </c>
      <c r="I71" s="65"/>
      <c r="J71" s="65">
        <f t="shared" si="22"/>
        <v>2</v>
      </c>
      <c r="K71" s="65"/>
      <c r="L71" s="65">
        <f t="shared" si="22"/>
        <v>2</v>
      </c>
      <c r="M71" s="22"/>
    </row>
    <row r="72" spans="2:13" customFormat="1" x14ac:dyDescent="0.3">
      <c r="B72" s="40" t="s">
        <v>50</v>
      </c>
      <c r="C72" s="25"/>
      <c r="D72" s="64">
        <f>MODE(E59:E63)</f>
        <v>2</v>
      </c>
      <c r="E72" s="64"/>
      <c r="F72" s="64">
        <f t="shared" ref="F72:L72" si="23">MODE(G59:G63)</f>
        <v>2</v>
      </c>
      <c r="G72" s="64"/>
      <c r="H72" s="64">
        <f t="shared" si="23"/>
        <v>2</v>
      </c>
      <c r="I72" s="64"/>
      <c r="J72" s="64">
        <f t="shared" si="23"/>
        <v>2</v>
      </c>
      <c r="K72" s="64"/>
      <c r="L72" s="64">
        <f t="shared" si="23"/>
        <v>2</v>
      </c>
      <c r="M72" s="22"/>
    </row>
    <row r="73" spans="2:13" customFormat="1" x14ac:dyDescent="0.3">
      <c r="B73" s="43" t="s">
        <v>51</v>
      </c>
      <c r="C73" s="25"/>
      <c r="D73" s="64">
        <f>MEDIAN(E59:E63)</f>
        <v>2</v>
      </c>
      <c r="E73" s="64"/>
      <c r="F73" s="64">
        <f t="shared" ref="F73:L73" si="24">MEDIAN(G59:G63)</f>
        <v>2</v>
      </c>
      <c r="G73" s="64"/>
      <c r="H73" s="64">
        <f t="shared" si="24"/>
        <v>2</v>
      </c>
      <c r="I73" s="64"/>
      <c r="J73" s="64">
        <f t="shared" si="24"/>
        <v>2</v>
      </c>
      <c r="K73" s="64"/>
      <c r="L73" s="64">
        <f t="shared" si="24"/>
        <v>2</v>
      </c>
      <c r="M73" s="22"/>
    </row>
    <row r="74" spans="2:13" customFormat="1" x14ac:dyDescent="0.3">
      <c r="B74" s="42" t="s">
        <v>52</v>
      </c>
      <c r="C74" s="25"/>
      <c r="D74" s="65">
        <f>_xlfn.STDEV.P(E59:E63)</f>
        <v>0</v>
      </c>
      <c r="E74" s="65"/>
      <c r="F74" s="65">
        <f t="shared" ref="F74:L74" si="25">_xlfn.STDEV.P(G59:G63)</f>
        <v>0</v>
      </c>
      <c r="G74" s="65"/>
      <c r="H74" s="65">
        <f t="shared" si="25"/>
        <v>0</v>
      </c>
      <c r="I74" s="65"/>
      <c r="J74" s="65">
        <f t="shared" si="25"/>
        <v>0</v>
      </c>
      <c r="K74" s="65"/>
      <c r="L74" s="65">
        <f t="shared" si="25"/>
        <v>0</v>
      </c>
      <c r="M74" s="22"/>
    </row>
    <row r="75" spans="2:13" customFormat="1" x14ac:dyDescent="0.3">
      <c r="B75" s="44" t="s">
        <v>53</v>
      </c>
      <c r="C75" s="25"/>
      <c r="D75" s="66">
        <f>D67/D65</f>
        <v>1</v>
      </c>
      <c r="E75" s="66"/>
      <c r="F75" s="66">
        <f t="shared" ref="F75:L75" si="26">F67/F65</f>
        <v>1</v>
      </c>
      <c r="G75" s="66"/>
      <c r="H75" s="66">
        <f t="shared" si="26"/>
        <v>1</v>
      </c>
      <c r="I75" s="66"/>
      <c r="J75" s="66">
        <f t="shared" si="26"/>
        <v>1</v>
      </c>
      <c r="K75" s="66"/>
      <c r="L75" s="66">
        <f t="shared" si="26"/>
        <v>1</v>
      </c>
      <c r="M75" s="22"/>
    </row>
    <row r="76" spans="2:13" customFormat="1" ht="15" thickBot="1" x14ac:dyDescent="0.35">
      <c r="B76" s="45"/>
      <c r="C76" s="86"/>
      <c r="D76" s="71"/>
      <c r="E76" s="71"/>
      <c r="F76" s="71"/>
      <c r="G76" s="71"/>
      <c r="H76" s="71"/>
      <c r="I76" s="71"/>
      <c r="J76" s="71"/>
      <c r="K76" s="71"/>
      <c r="L76" s="72"/>
      <c r="M76" s="102"/>
    </row>
    <row r="77" spans="2:13" customFormat="1" x14ac:dyDescent="0.3">
      <c r="B77" s="21" t="s">
        <v>23</v>
      </c>
      <c r="C77" s="67">
        <v>43213</v>
      </c>
      <c r="D77" s="60" t="s">
        <v>14</v>
      </c>
      <c r="E77" s="60">
        <v>2</v>
      </c>
      <c r="F77" s="60" t="s">
        <v>14</v>
      </c>
      <c r="G77" s="60">
        <v>2</v>
      </c>
      <c r="H77" s="60" t="s">
        <v>14</v>
      </c>
      <c r="I77" s="60">
        <v>2</v>
      </c>
      <c r="J77" s="60" t="s">
        <v>14</v>
      </c>
      <c r="K77" s="60">
        <v>2</v>
      </c>
      <c r="L77" s="68" t="s">
        <v>14</v>
      </c>
      <c r="M77" s="98">
        <v>2</v>
      </c>
    </row>
    <row r="78" spans="2:13" customFormat="1" x14ac:dyDescent="0.3">
      <c r="B78" s="21" t="s">
        <v>23</v>
      </c>
      <c r="C78" s="25">
        <v>43213</v>
      </c>
      <c r="D78" s="21" t="s">
        <v>14</v>
      </c>
      <c r="E78" s="21">
        <v>2</v>
      </c>
      <c r="F78" s="21" t="s">
        <v>14</v>
      </c>
      <c r="G78" s="21">
        <v>2</v>
      </c>
      <c r="H78" s="21" t="s">
        <v>14</v>
      </c>
      <c r="I78" s="21">
        <v>2</v>
      </c>
      <c r="J78" s="21" t="s">
        <v>14</v>
      </c>
      <c r="K78" s="21">
        <v>2</v>
      </c>
      <c r="L78" s="31" t="s">
        <v>14</v>
      </c>
      <c r="M78" s="22">
        <v>2</v>
      </c>
    </row>
    <row r="79" spans="2:13" customFormat="1" x14ac:dyDescent="0.3">
      <c r="B79" s="21" t="s">
        <v>23</v>
      </c>
      <c r="C79" s="25">
        <v>43213</v>
      </c>
      <c r="D79" s="21" t="s">
        <v>14</v>
      </c>
      <c r="E79" s="21">
        <v>2</v>
      </c>
      <c r="F79" s="21" t="s">
        <v>14</v>
      </c>
      <c r="G79" s="21">
        <v>2</v>
      </c>
      <c r="H79" s="21" t="s">
        <v>14</v>
      </c>
      <c r="I79" s="21">
        <v>2</v>
      </c>
      <c r="J79" s="21" t="s">
        <v>14</v>
      </c>
      <c r="K79" s="21">
        <v>2</v>
      </c>
      <c r="L79" s="31" t="s">
        <v>14</v>
      </c>
      <c r="M79" s="22">
        <v>2</v>
      </c>
    </row>
    <row r="80" spans="2:13" customFormat="1" x14ac:dyDescent="0.3">
      <c r="B80" s="21" t="s">
        <v>23</v>
      </c>
      <c r="C80" s="25">
        <v>43213</v>
      </c>
      <c r="D80" s="21" t="s">
        <v>14</v>
      </c>
      <c r="E80" s="21">
        <v>2</v>
      </c>
      <c r="F80" s="21" t="s">
        <v>14</v>
      </c>
      <c r="G80" s="21">
        <v>2</v>
      </c>
      <c r="H80" s="21" t="s">
        <v>14</v>
      </c>
      <c r="I80" s="21">
        <v>2</v>
      </c>
      <c r="J80" s="21" t="s">
        <v>14</v>
      </c>
      <c r="K80" s="21">
        <v>2</v>
      </c>
      <c r="L80" s="31" t="s">
        <v>14</v>
      </c>
      <c r="M80" s="22">
        <v>2</v>
      </c>
    </row>
    <row r="81" spans="2:13" customFormat="1" x14ac:dyDescent="0.3">
      <c r="B81" s="21" t="s">
        <v>23</v>
      </c>
      <c r="C81" s="25">
        <v>43213</v>
      </c>
      <c r="D81" s="21" t="s">
        <v>14</v>
      </c>
      <c r="E81" s="21">
        <v>2</v>
      </c>
      <c r="F81" s="21" t="s">
        <v>14</v>
      </c>
      <c r="G81" s="21">
        <v>2</v>
      </c>
      <c r="H81" s="21" t="s">
        <v>14</v>
      </c>
      <c r="I81" s="21">
        <v>2</v>
      </c>
      <c r="J81" s="21" t="s">
        <v>14</v>
      </c>
      <c r="K81" s="21">
        <v>2</v>
      </c>
      <c r="L81" s="31" t="s">
        <v>14</v>
      </c>
      <c r="M81" s="22">
        <v>2</v>
      </c>
    </row>
    <row r="82" spans="2:13" customFormat="1" x14ac:dyDescent="0.3">
      <c r="B82" s="21" t="s">
        <v>23</v>
      </c>
      <c r="C82" s="25">
        <v>43213</v>
      </c>
      <c r="D82" s="21" t="s">
        <v>14</v>
      </c>
      <c r="E82" s="21">
        <v>2</v>
      </c>
      <c r="F82" s="21" t="s">
        <v>14</v>
      </c>
      <c r="G82" s="21">
        <v>2</v>
      </c>
      <c r="H82" s="21" t="s">
        <v>14</v>
      </c>
      <c r="I82" s="21">
        <v>2</v>
      </c>
      <c r="J82" s="21" t="s">
        <v>14</v>
      </c>
      <c r="K82" s="21">
        <v>2</v>
      </c>
      <c r="L82" s="31" t="s">
        <v>14</v>
      </c>
      <c r="M82" s="22">
        <v>2</v>
      </c>
    </row>
    <row r="83" spans="2:13" customFormat="1" x14ac:dyDescent="0.3">
      <c r="B83" s="39"/>
      <c r="C83" s="25"/>
      <c r="D83" s="21"/>
      <c r="E83" s="21"/>
      <c r="F83" s="21"/>
      <c r="G83" s="21"/>
      <c r="H83" s="21"/>
      <c r="I83" s="21"/>
      <c r="J83" s="21"/>
      <c r="K83" s="21"/>
      <c r="L83" s="31"/>
      <c r="M83" s="22"/>
    </row>
    <row r="84" spans="2:13" customFormat="1" x14ac:dyDescent="0.3">
      <c r="B84" s="40" t="s">
        <v>44</v>
      </c>
      <c r="C84" s="25"/>
      <c r="D84" s="64">
        <f>COUNT(E77:E82)</f>
        <v>6</v>
      </c>
      <c r="E84" s="64"/>
      <c r="F84" s="64">
        <f t="shared" ref="F84:L84" si="27">COUNT(G77:G82)</f>
        <v>6</v>
      </c>
      <c r="G84" s="64"/>
      <c r="H84" s="64">
        <f t="shared" si="27"/>
        <v>6</v>
      </c>
      <c r="I84" s="64"/>
      <c r="J84" s="64">
        <f t="shared" si="27"/>
        <v>6</v>
      </c>
      <c r="K84" s="64"/>
      <c r="L84" s="64">
        <f t="shared" si="27"/>
        <v>6</v>
      </c>
      <c r="M84" s="22"/>
    </row>
    <row r="85" spans="2:13" customFormat="1" x14ac:dyDescent="0.3">
      <c r="B85" s="41" t="s">
        <v>45</v>
      </c>
      <c r="C85" s="25"/>
      <c r="D85" s="64"/>
      <c r="E85" s="21"/>
      <c r="F85" s="21"/>
      <c r="G85" s="21"/>
      <c r="H85" s="21"/>
      <c r="I85" s="21"/>
      <c r="J85" s="21"/>
      <c r="K85" s="21"/>
      <c r="L85" s="31"/>
      <c r="M85" s="22"/>
    </row>
    <row r="86" spans="2:13" customFormat="1" x14ac:dyDescent="0.3">
      <c r="B86" s="40" t="s">
        <v>46</v>
      </c>
      <c r="C86" s="25"/>
      <c r="D86" s="64">
        <f>COUNTIF(E77:E82,"2")</f>
        <v>6</v>
      </c>
      <c r="E86" s="64"/>
      <c r="F86" s="64">
        <f t="shared" ref="F86:L86" si="28">COUNTIF(G77:G82,"2")</f>
        <v>6</v>
      </c>
      <c r="G86" s="64"/>
      <c r="H86" s="64">
        <f t="shared" si="28"/>
        <v>6</v>
      </c>
      <c r="I86" s="64"/>
      <c r="J86" s="64">
        <f t="shared" si="28"/>
        <v>6</v>
      </c>
      <c r="K86" s="64"/>
      <c r="L86" s="64">
        <f t="shared" si="28"/>
        <v>6</v>
      </c>
      <c r="M86" s="22"/>
    </row>
    <row r="87" spans="2:13" customFormat="1" x14ac:dyDescent="0.3">
      <c r="B87" s="40" t="s">
        <v>47</v>
      </c>
      <c r="C87" s="25"/>
      <c r="D87" s="64">
        <f>COUNTIF(E77:E82,"1")</f>
        <v>0</v>
      </c>
      <c r="E87" s="64"/>
      <c r="F87" s="64">
        <f t="shared" ref="F87:L87" si="29">COUNTIF(G77:G82,"1")</f>
        <v>0</v>
      </c>
      <c r="G87" s="64"/>
      <c r="H87" s="64">
        <f t="shared" si="29"/>
        <v>0</v>
      </c>
      <c r="I87" s="64"/>
      <c r="J87" s="64">
        <f t="shared" si="29"/>
        <v>0</v>
      </c>
      <c r="K87" s="64"/>
      <c r="L87" s="64">
        <f t="shared" si="29"/>
        <v>0</v>
      </c>
      <c r="M87" s="22"/>
    </row>
    <row r="88" spans="2:13" customFormat="1" x14ac:dyDescent="0.3">
      <c r="B88" s="40" t="s">
        <v>48</v>
      </c>
      <c r="C88" s="25"/>
      <c r="D88" s="64">
        <f>COUNTIF(E77:E82,"0")</f>
        <v>0</v>
      </c>
      <c r="E88" s="64"/>
      <c r="F88" s="64">
        <f t="shared" ref="F88:L88" si="30">COUNTIF(G77:G82,"0")</f>
        <v>0</v>
      </c>
      <c r="G88" s="64"/>
      <c r="H88" s="64">
        <f t="shared" si="30"/>
        <v>0</v>
      </c>
      <c r="I88" s="64"/>
      <c r="J88" s="64">
        <f t="shared" si="30"/>
        <v>0</v>
      </c>
      <c r="K88" s="64"/>
      <c r="L88" s="64">
        <f t="shared" si="30"/>
        <v>0</v>
      </c>
      <c r="M88" s="22"/>
    </row>
    <row r="89" spans="2:13" customFormat="1" x14ac:dyDescent="0.3">
      <c r="B89" s="40"/>
      <c r="C89" s="25"/>
      <c r="D89" s="64"/>
      <c r="E89" s="21"/>
      <c r="F89" s="21"/>
      <c r="G89" s="21"/>
      <c r="H89" s="21"/>
      <c r="I89" s="21"/>
      <c r="J89" s="21"/>
      <c r="K89" s="21"/>
      <c r="L89" s="31"/>
      <c r="M89" s="22"/>
    </row>
    <row r="90" spans="2:13" customFormat="1" x14ac:dyDescent="0.3">
      <c r="B90" s="42" t="s">
        <v>49</v>
      </c>
      <c r="C90" s="25"/>
      <c r="D90" s="65">
        <f>AVERAGE(E77:E82)</f>
        <v>2</v>
      </c>
      <c r="E90" s="65"/>
      <c r="F90" s="65">
        <f t="shared" ref="F90:L90" si="31">AVERAGE(G77:G82)</f>
        <v>2</v>
      </c>
      <c r="G90" s="65"/>
      <c r="H90" s="65">
        <f t="shared" si="31"/>
        <v>2</v>
      </c>
      <c r="I90" s="65"/>
      <c r="J90" s="65">
        <f t="shared" si="31"/>
        <v>2</v>
      </c>
      <c r="K90" s="65"/>
      <c r="L90" s="65">
        <f t="shared" si="31"/>
        <v>2</v>
      </c>
      <c r="M90" s="22"/>
    </row>
    <row r="91" spans="2:13" customFormat="1" x14ac:dyDescent="0.3">
      <c r="B91" s="40" t="s">
        <v>50</v>
      </c>
      <c r="C91" s="25"/>
      <c r="D91" s="64">
        <f>MODE(E77:E82)</f>
        <v>2</v>
      </c>
      <c r="E91" s="64"/>
      <c r="F91" s="64">
        <f t="shared" ref="F91:L91" si="32">MODE(G77:G82)</f>
        <v>2</v>
      </c>
      <c r="G91" s="64"/>
      <c r="H91" s="64">
        <f t="shared" si="32"/>
        <v>2</v>
      </c>
      <c r="I91" s="64"/>
      <c r="J91" s="64">
        <f t="shared" si="32"/>
        <v>2</v>
      </c>
      <c r="K91" s="64"/>
      <c r="L91" s="64">
        <f t="shared" si="32"/>
        <v>2</v>
      </c>
      <c r="M91" s="22"/>
    </row>
    <row r="92" spans="2:13" customFormat="1" x14ac:dyDescent="0.3">
      <c r="B92" s="43" t="s">
        <v>51</v>
      </c>
      <c r="C92" s="25"/>
      <c r="D92" s="64">
        <f>MEDIAN(E77:E82)</f>
        <v>2</v>
      </c>
      <c r="E92" s="64"/>
      <c r="F92" s="64">
        <f t="shared" ref="F92:L92" si="33">MEDIAN(G77:G82)</f>
        <v>2</v>
      </c>
      <c r="G92" s="64"/>
      <c r="H92" s="64">
        <f t="shared" si="33"/>
        <v>2</v>
      </c>
      <c r="I92" s="64"/>
      <c r="J92" s="64">
        <f t="shared" si="33"/>
        <v>2</v>
      </c>
      <c r="K92" s="64"/>
      <c r="L92" s="64">
        <f t="shared" si="33"/>
        <v>2</v>
      </c>
      <c r="M92" s="22"/>
    </row>
    <row r="93" spans="2:13" customFormat="1" x14ac:dyDescent="0.3">
      <c r="B93" s="42" t="s">
        <v>52</v>
      </c>
      <c r="C93" s="25"/>
      <c r="D93" s="65">
        <f>_xlfn.STDEV.P(E77:E82)</f>
        <v>0</v>
      </c>
      <c r="E93" s="65"/>
      <c r="F93" s="65">
        <f t="shared" ref="F93:L93" si="34">_xlfn.STDEV.P(G77:G82)</f>
        <v>0</v>
      </c>
      <c r="G93" s="65"/>
      <c r="H93" s="65">
        <f t="shared" si="34"/>
        <v>0</v>
      </c>
      <c r="I93" s="65"/>
      <c r="J93" s="65">
        <f t="shared" si="34"/>
        <v>0</v>
      </c>
      <c r="K93" s="65"/>
      <c r="L93" s="65">
        <f t="shared" si="34"/>
        <v>0</v>
      </c>
      <c r="M93" s="22"/>
    </row>
    <row r="94" spans="2:13" customFormat="1" x14ac:dyDescent="0.3">
      <c r="B94" s="44" t="s">
        <v>53</v>
      </c>
      <c r="C94" s="25"/>
      <c r="D94" s="66">
        <f>D86/D84</f>
        <v>1</v>
      </c>
      <c r="E94" s="66"/>
      <c r="F94" s="66">
        <f t="shared" ref="F94:L94" si="35">F86/F84</f>
        <v>1</v>
      </c>
      <c r="G94" s="66"/>
      <c r="H94" s="66">
        <f t="shared" si="35"/>
        <v>1</v>
      </c>
      <c r="I94" s="66"/>
      <c r="J94" s="66">
        <f t="shared" si="35"/>
        <v>1</v>
      </c>
      <c r="K94" s="66"/>
      <c r="L94" s="66">
        <f t="shared" si="35"/>
        <v>1</v>
      </c>
      <c r="M94" s="22"/>
    </row>
    <row r="95" spans="2:13" customFormat="1" ht="15" thickBot="1" x14ac:dyDescent="0.35">
      <c r="B95" s="45"/>
      <c r="C95" s="86"/>
      <c r="D95" s="71"/>
      <c r="E95" s="71"/>
      <c r="F95" s="71"/>
      <c r="G95" s="71"/>
      <c r="H95" s="71"/>
      <c r="I95" s="71"/>
      <c r="J95" s="71"/>
      <c r="K95" s="71"/>
      <c r="L95" s="72"/>
      <c r="M95" s="102"/>
    </row>
    <row r="96" spans="2:13" customFormat="1" x14ac:dyDescent="0.3">
      <c r="B96" s="21" t="s">
        <v>24</v>
      </c>
      <c r="C96" s="67">
        <v>43213</v>
      </c>
      <c r="D96" s="60" t="s">
        <v>14</v>
      </c>
      <c r="E96" s="60">
        <v>2</v>
      </c>
      <c r="F96" s="60" t="s">
        <v>14</v>
      </c>
      <c r="G96" s="60">
        <v>2</v>
      </c>
      <c r="H96" s="60" t="s">
        <v>14</v>
      </c>
      <c r="I96" s="60">
        <v>2</v>
      </c>
      <c r="J96" s="60" t="s">
        <v>14</v>
      </c>
      <c r="K96" s="60">
        <v>2</v>
      </c>
      <c r="L96" s="68" t="s">
        <v>14</v>
      </c>
      <c r="M96" s="98">
        <v>2</v>
      </c>
    </row>
    <row r="97" spans="2:13" customFormat="1" x14ac:dyDescent="0.3">
      <c r="B97" s="21" t="s">
        <v>24</v>
      </c>
      <c r="C97" s="25">
        <v>43213</v>
      </c>
      <c r="D97" s="21" t="s">
        <v>15</v>
      </c>
      <c r="E97" s="21">
        <v>1</v>
      </c>
      <c r="F97" s="21" t="s">
        <v>14</v>
      </c>
      <c r="G97" s="21">
        <v>2</v>
      </c>
      <c r="H97" s="21" t="s">
        <v>14</v>
      </c>
      <c r="I97" s="21">
        <v>2</v>
      </c>
      <c r="J97" s="21" t="s">
        <v>14</v>
      </c>
      <c r="K97" s="21">
        <v>2</v>
      </c>
      <c r="L97" s="31" t="s">
        <v>14</v>
      </c>
      <c r="M97" s="22">
        <v>2</v>
      </c>
    </row>
    <row r="98" spans="2:13" customFormat="1" x14ac:dyDescent="0.3">
      <c r="B98" s="21" t="s">
        <v>24</v>
      </c>
      <c r="C98" s="25">
        <v>43213</v>
      </c>
      <c r="D98" s="21" t="s">
        <v>14</v>
      </c>
      <c r="E98" s="21">
        <v>2</v>
      </c>
      <c r="F98" s="21" t="s">
        <v>14</v>
      </c>
      <c r="G98" s="21">
        <v>2</v>
      </c>
      <c r="H98" s="21" t="s">
        <v>14</v>
      </c>
      <c r="I98" s="21">
        <v>2</v>
      </c>
      <c r="J98" s="21" t="s">
        <v>14</v>
      </c>
      <c r="K98" s="21">
        <v>2</v>
      </c>
      <c r="L98" s="31" t="s">
        <v>14</v>
      </c>
      <c r="M98" s="22">
        <v>2</v>
      </c>
    </row>
    <row r="99" spans="2:13" customFormat="1" x14ac:dyDescent="0.3">
      <c r="B99" s="21" t="s">
        <v>24</v>
      </c>
      <c r="C99" s="25">
        <v>43213</v>
      </c>
      <c r="D99" s="21" t="s">
        <v>14</v>
      </c>
      <c r="E99" s="21">
        <v>2</v>
      </c>
      <c r="F99" s="21" t="s">
        <v>14</v>
      </c>
      <c r="G99" s="21">
        <v>2</v>
      </c>
      <c r="H99" s="21" t="s">
        <v>14</v>
      </c>
      <c r="I99" s="21">
        <v>2</v>
      </c>
      <c r="J99" s="21" t="s">
        <v>14</v>
      </c>
      <c r="K99" s="21">
        <v>2</v>
      </c>
      <c r="L99" s="31" t="s">
        <v>14</v>
      </c>
      <c r="M99" s="22">
        <v>2</v>
      </c>
    </row>
    <row r="100" spans="2:13" customFormat="1" x14ac:dyDescent="0.3">
      <c r="B100" s="21" t="s">
        <v>24</v>
      </c>
      <c r="C100" s="25">
        <v>43213</v>
      </c>
      <c r="D100" s="21" t="s">
        <v>14</v>
      </c>
      <c r="E100" s="21">
        <v>2</v>
      </c>
      <c r="F100" s="21" t="s">
        <v>14</v>
      </c>
      <c r="G100" s="21">
        <v>2</v>
      </c>
      <c r="H100" s="21" t="s">
        <v>14</v>
      </c>
      <c r="I100" s="21">
        <v>2</v>
      </c>
      <c r="J100" s="21" t="s">
        <v>14</v>
      </c>
      <c r="K100" s="21">
        <v>2</v>
      </c>
      <c r="L100" s="31" t="s">
        <v>14</v>
      </c>
      <c r="M100" s="22">
        <v>2</v>
      </c>
    </row>
    <row r="101" spans="2:13" customFormat="1" x14ac:dyDescent="0.3">
      <c r="B101" s="21" t="s">
        <v>24</v>
      </c>
      <c r="C101" s="25">
        <v>43213</v>
      </c>
      <c r="D101" s="21" t="s">
        <v>14</v>
      </c>
      <c r="E101" s="21">
        <v>2</v>
      </c>
      <c r="F101" s="21" t="s">
        <v>15</v>
      </c>
      <c r="G101" s="21">
        <v>1</v>
      </c>
      <c r="H101" s="21" t="s">
        <v>14</v>
      </c>
      <c r="I101" s="21">
        <v>2</v>
      </c>
      <c r="J101" s="21" t="s">
        <v>14</v>
      </c>
      <c r="K101" s="21">
        <v>2</v>
      </c>
      <c r="L101" s="31" t="s">
        <v>14</v>
      </c>
      <c r="M101" s="22">
        <v>2</v>
      </c>
    </row>
    <row r="102" spans="2:13" customFormat="1" x14ac:dyDescent="0.3">
      <c r="B102" s="21" t="s">
        <v>24</v>
      </c>
      <c r="C102" s="25">
        <v>43213</v>
      </c>
      <c r="D102" s="21" t="s">
        <v>14</v>
      </c>
      <c r="E102" s="21">
        <v>2</v>
      </c>
      <c r="F102" s="21" t="s">
        <v>14</v>
      </c>
      <c r="G102" s="21">
        <v>2</v>
      </c>
      <c r="H102" s="21" t="s">
        <v>14</v>
      </c>
      <c r="I102" s="21">
        <v>2</v>
      </c>
      <c r="J102" s="21" t="s">
        <v>14</v>
      </c>
      <c r="K102" s="21">
        <v>2</v>
      </c>
      <c r="L102" s="31" t="s">
        <v>14</v>
      </c>
      <c r="M102" s="22">
        <v>2</v>
      </c>
    </row>
    <row r="103" spans="2:13" customFormat="1" x14ac:dyDescent="0.3">
      <c r="B103" s="21" t="s">
        <v>24</v>
      </c>
      <c r="C103" s="25">
        <v>43213</v>
      </c>
      <c r="D103" s="21" t="s">
        <v>14</v>
      </c>
      <c r="E103" s="21">
        <v>2</v>
      </c>
      <c r="F103" s="21" t="s">
        <v>14</v>
      </c>
      <c r="G103" s="21">
        <v>2</v>
      </c>
      <c r="H103" s="21" t="s">
        <v>14</v>
      </c>
      <c r="I103" s="21">
        <v>2</v>
      </c>
      <c r="J103" s="21" t="s">
        <v>14</v>
      </c>
      <c r="K103" s="21">
        <v>2</v>
      </c>
      <c r="L103" s="31" t="s">
        <v>14</v>
      </c>
      <c r="M103" s="22">
        <v>2</v>
      </c>
    </row>
    <row r="104" spans="2:13" customFormat="1" x14ac:dyDescent="0.3">
      <c r="B104" s="21" t="s">
        <v>24</v>
      </c>
      <c r="C104" s="25">
        <v>43213</v>
      </c>
      <c r="D104" s="21" t="s">
        <v>14</v>
      </c>
      <c r="E104" s="21">
        <v>2</v>
      </c>
      <c r="F104" s="21" t="s">
        <v>14</v>
      </c>
      <c r="G104" s="21">
        <v>2</v>
      </c>
      <c r="H104" s="21" t="s">
        <v>14</v>
      </c>
      <c r="I104" s="21">
        <v>2</v>
      </c>
      <c r="J104" s="21" t="s">
        <v>14</v>
      </c>
      <c r="K104" s="21">
        <v>2</v>
      </c>
      <c r="L104" s="31" t="s">
        <v>14</v>
      </c>
      <c r="M104" s="22">
        <v>2</v>
      </c>
    </row>
    <row r="105" spans="2:13" customFormat="1" x14ac:dyDescent="0.3">
      <c r="B105" s="39"/>
      <c r="C105" s="25"/>
      <c r="D105" s="21"/>
      <c r="E105" s="21"/>
      <c r="F105" s="21"/>
      <c r="G105" s="21"/>
      <c r="H105" s="21"/>
      <c r="I105" s="21"/>
      <c r="J105" s="21"/>
      <c r="K105" s="21"/>
      <c r="L105" s="31"/>
      <c r="M105" s="22"/>
    </row>
    <row r="106" spans="2:13" customFormat="1" x14ac:dyDescent="0.3">
      <c r="B106" s="40" t="s">
        <v>44</v>
      </c>
      <c r="C106" s="25"/>
      <c r="D106" s="64">
        <f>COUNT(E96:E104)</f>
        <v>9</v>
      </c>
      <c r="E106" s="64"/>
      <c r="F106" s="64">
        <f t="shared" ref="F106:L106" si="36">COUNT(G96:G104)</f>
        <v>9</v>
      </c>
      <c r="G106" s="64"/>
      <c r="H106" s="64">
        <f t="shared" si="36"/>
        <v>9</v>
      </c>
      <c r="I106" s="64"/>
      <c r="J106" s="64">
        <f t="shared" si="36"/>
        <v>9</v>
      </c>
      <c r="K106" s="64"/>
      <c r="L106" s="64">
        <f t="shared" si="36"/>
        <v>9</v>
      </c>
      <c r="M106" s="22"/>
    </row>
    <row r="107" spans="2:13" customFormat="1" x14ac:dyDescent="0.3">
      <c r="B107" s="41" t="s">
        <v>45</v>
      </c>
      <c r="C107" s="25"/>
      <c r="D107" s="64"/>
      <c r="E107" s="21"/>
      <c r="F107" s="21"/>
      <c r="G107" s="21"/>
      <c r="H107" s="21"/>
      <c r="I107" s="21"/>
      <c r="J107" s="21"/>
      <c r="K107" s="21"/>
      <c r="L107" s="31"/>
      <c r="M107" s="22"/>
    </row>
    <row r="108" spans="2:13" customFormat="1" x14ac:dyDescent="0.3">
      <c r="B108" s="40" t="s">
        <v>46</v>
      </c>
      <c r="C108" s="25"/>
      <c r="D108" s="64">
        <f>COUNTIF(E96:E104,"2")</f>
        <v>8</v>
      </c>
      <c r="E108" s="64"/>
      <c r="F108" s="64">
        <f t="shared" ref="F108:L108" si="37">COUNTIF(G96:G104,"2")</f>
        <v>8</v>
      </c>
      <c r="G108" s="64"/>
      <c r="H108" s="64">
        <f t="shared" si="37"/>
        <v>9</v>
      </c>
      <c r="I108" s="64"/>
      <c r="J108" s="64">
        <f t="shared" si="37"/>
        <v>9</v>
      </c>
      <c r="K108" s="64"/>
      <c r="L108" s="64">
        <f t="shared" si="37"/>
        <v>9</v>
      </c>
      <c r="M108" s="22"/>
    </row>
    <row r="109" spans="2:13" customFormat="1" x14ac:dyDescent="0.3">
      <c r="B109" s="40" t="s">
        <v>47</v>
      </c>
      <c r="C109" s="25"/>
      <c r="D109" s="64">
        <f>COUNTIF(E96:E104,"1")</f>
        <v>1</v>
      </c>
      <c r="E109" s="64"/>
      <c r="F109" s="64">
        <f t="shared" ref="F109:L109" si="38">COUNTIF(G96:G104,"1")</f>
        <v>1</v>
      </c>
      <c r="G109" s="64"/>
      <c r="H109" s="64">
        <f t="shared" si="38"/>
        <v>0</v>
      </c>
      <c r="I109" s="64"/>
      <c r="J109" s="64">
        <f t="shared" si="38"/>
        <v>0</v>
      </c>
      <c r="K109" s="64"/>
      <c r="L109" s="64">
        <f t="shared" si="38"/>
        <v>0</v>
      </c>
      <c r="M109" s="22"/>
    </row>
    <row r="110" spans="2:13" customFormat="1" x14ac:dyDescent="0.3">
      <c r="B110" s="40" t="s">
        <v>48</v>
      </c>
      <c r="C110" s="25"/>
      <c r="D110" s="64">
        <f>COUNTIF(E96:E104,"0")</f>
        <v>0</v>
      </c>
      <c r="E110" s="64"/>
      <c r="F110" s="64">
        <f t="shared" ref="F110:L110" si="39">COUNTIF(G96:G104,"0")</f>
        <v>0</v>
      </c>
      <c r="G110" s="64"/>
      <c r="H110" s="64">
        <f t="shared" si="39"/>
        <v>0</v>
      </c>
      <c r="I110" s="64"/>
      <c r="J110" s="64">
        <f t="shared" si="39"/>
        <v>0</v>
      </c>
      <c r="K110" s="64"/>
      <c r="L110" s="64">
        <f t="shared" si="39"/>
        <v>0</v>
      </c>
      <c r="M110" s="64"/>
    </row>
    <row r="111" spans="2:13" customFormat="1" x14ac:dyDescent="0.3">
      <c r="B111" s="40"/>
      <c r="C111" s="25"/>
      <c r="D111" s="64"/>
      <c r="E111" s="21"/>
      <c r="F111" s="21"/>
      <c r="G111" s="21"/>
      <c r="H111" s="21"/>
      <c r="I111" s="21"/>
      <c r="J111" s="21"/>
      <c r="K111" s="21"/>
      <c r="L111" s="31"/>
      <c r="M111" s="22"/>
    </row>
    <row r="112" spans="2:13" customFormat="1" x14ac:dyDescent="0.3">
      <c r="B112" s="42" t="s">
        <v>49</v>
      </c>
      <c r="C112" s="25"/>
      <c r="D112" s="65">
        <f>AVERAGE(E96:E104)</f>
        <v>1.8888888888888888</v>
      </c>
      <c r="E112" s="65"/>
      <c r="F112" s="65">
        <f t="shared" ref="F112:L112" si="40">AVERAGE(G96:G104)</f>
        <v>1.8888888888888888</v>
      </c>
      <c r="G112" s="65"/>
      <c r="H112" s="65">
        <f t="shared" si="40"/>
        <v>2</v>
      </c>
      <c r="I112" s="65"/>
      <c r="J112" s="65">
        <f t="shared" si="40"/>
        <v>2</v>
      </c>
      <c r="K112" s="65"/>
      <c r="L112" s="65">
        <f t="shared" si="40"/>
        <v>2</v>
      </c>
      <c r="M112" s="22"/>
    </row>
    <row r="113" spans="2:13" customFormat="1" x14ac:dyDescent="0.3">
      <c r="B113" s="40" t="s">
        <v>50</v>
      </c>
      <c r="C113" s="25"/>
      <c r="D113" s="64">
        <f>MODE(E96:E104)</f>
        <v>2</v>
      </c>
      <c r="E113" s="64"/>
      <c r="F113" s="64">
        <f t="shared" ref="F113:L113" si="41">MODE(G96:G104)</f>
        <v>2</v>
      </c>
      <c r="G113" s="64"/>
      <c r="H113" s="64">
        <f t="shared" si="41"/>
        <v>2</v>
      </c>
      <c r="I113" s="64"/>
      <c r="J113" s="64">
        <f t="shared" si="41"/>
        <v>2</v>
      </c>
      <c r="K113" s="64"/>
      <c r="L113" s="64">
        <f t="shared" si="41"/>
        <v>2</v>
      </c>
      <c r="M113" s="22"/>
    </row>
    <row r="114" spans="2:13" customFormat="1" x14ac:dyDescent="0.3">
      <c r="B114" s="43" t="s">
        <v>51</v>
      </c>
      <c r="C114" s="25"/>
      <c r="D114" s="64">
        <f>MEDIAN(E96:E104)</f>
        <v>2</v>
      </c>
      <c r="E114" s="64"/>
      <c r="F114" s="64">
        <f t="shared" ref="F114:L114" si="42">MEDIAN(G96:G104)</f>
        <v>2</v>
      </c>
      <c r="G114" s="64"/>
      <c r="H114" s="64">
        <f t="shared" si="42"/>
        <v>2</v>
      </c>
      <c r="I114" s="64"/>
      <c r="J114" s="64">
        <f t="shared" si="42"/>
        <v>2</v>
      </c>
      <c r="K114" s="64"/>
      <c r="L114" s="64">
        <f t="shared" si="42"/>
        <v>2</v>
      </c>
      <c r="M114" s="22"/>
    </row>
    <row r="115" spans="2:13" customFormat="1" x14ac:dyDescent="0.3">
      <c r="B115" s="42" t="s">
        <v>52</v>
      </c>
      <c r="C115" s="25"/>
      <c r="D115" s="65">
        <f>_xlfn.STDEV.P(E96:E104)</f>
        <v>0.31426968052735443</v>
      </c>
      <c r="E115" s="65"/>
      <c r="F115" s="65">
        <f t="shared" ref="F115:L115" si="43">_xlfn.STDEV.P(G96:G104)</f>
        <v>0.31426968052735443</v>
      </c>
      <c r="G115" s="65"/>
      <c r="H115" s="65">
        <f t="shared" si="43"/>
        <v>0</v>
      </c>
      <c r="I115" s="65"/>
      <c r="J115" s="65">
        <f t="shared" si="43"/>
        <v>0</v>
      </c>
      <c r="K115" s="65"/>
      <c r="L115" s="65">
        <f t="shared" si="43"/>
        <v>0</v>
      </c>
      <c r="M115" s="22"/>
    </row>
    <row r="116" spans="2:13" customFormat="1" x14ac:dyDescent="0.3">
      <c r="B116" s="44" t="s">
        <v>53</v>
      </c>
      <c r="C116" s="25"/>
      <c r="D116" s="66">
        <f>D108/D106</f>
        <v>0.88888888888888884</v>
      </c>
      <c r="E116" s="66"/>
      <c r="F116" s="66">
        <f t="shared" ref="F116:L116" si="44">F108/F106</f>
        <v>0.88888888888888884</v>
      </c>
      <c r="G116" s="66"/>
      <c r="H116" s="66">
        <f t="shared" si="44"/>
        <v>1</v>
      </c>
      <c r="I116" s="66"/>
      <c r="J116" s="66">
        <f t="shared" si="44"/>
        <v>1</v>
      </c>
      <c r="K116" s="66"/>
      <c r="L116" s="66">
        <f t="shared" si="44"/>
        <v>1</v>
      </c>
      <c r="M116" s="22"/>
    </row>
    <row r="117" spans="2:13" customFormat="1" ht="15" thickBot="1" x14ac:dyDescent="0.35">
      <c r="B117" s="45"/>
      <c r="C117" s="86"/>
      <c r="D117" s="71"/>
      <c r="E117" s="71"/>
      <c r="F117" s="71"/>
      <c r="G117" s="71"/>
      <c r="H117" s="71"/>
      <c r="I117" s="71"/>
      <c r="J117" s="71"/>
      <c r="K117" s="71"/>
      <c r="L117" s="72"/>
      <c r="M117" s="102"/>
    </row>
    <row r="118" spans="2:13" customFormat="1" x14ac:dyDescent="0.3">
      <c r="B118" s="21" t="s">
        <v>29</v>
      </c>
      <c r="C118" s="67">
        <v>43213</v>
      </c>
      <c r="D118" s="60" t="s">
        <v>14</v>
      </c>
      <c r="E118" s="60">
        <v>2</v>
      </c>
      <c r="F118" s="60" t="s">
        <v>14</v>
      </c>
      <c r="G118" s="60">
        <v>2</v>
      </c>
      <c r="H118" s="60" t="s">
        <v>14</v>
      </c>
      <c r="I118" s="60">
        <v>2</v>
      </c>
      <c r="J118" s="60" t="s">
        <v>14</v>
      </c>
      <c r="K118" s="60">
        <v>2</v>
      </c>
      <c r="L118" s="68" t="s">
        <v>14</v>
      </c>
      <c r="M118" s="98">
        <v>2</v>
      </c>
    </row>
    <row r="119" spans="2:13" customFormat="1" x14ac:dyDescent="0.3">
      <c r="B119" s="21" t="s">
        <v>29</v>
      </c>
      <c r="C119" s="25">
        <v>43213</v>
      </c>
      <c r="D119" s="21" t="s">
        <v>14</v>
      </c>
      <c r="E119" s="21">
        <v>2</v>
      </c>
      <c r="F119" s="21" t="s">
        <v>14</v>
      </c>
      <c r="G119" s="21">
        <v>2</v>
      </c>
      <c r="H119" s="21" t="s">
        <v>14</v>
      </c>
      <c r="I119" s="21">
        <v>2</v>
      </c>
      <c r="J119" s="21" t="s">
        <v>14</v>
      </c>
      <c r="K119" s="21">
        <v>2</v>
      </c>
      <c r="L119" s="31" t="s">
        <v>14</v>
      </c>
      <c r="M119" s="22">
        <v>2</v>
      </c>
    </row>
    <row r="120" spans="2:13" customFormat="1" x14ac:dyDescent="0.3">
      <c r="B120" s="21" t="s">
        <v>29</v>
      </c>
      <c r="C120" s="25">
        <v>43213</v>
      </c>
      <c r="D120" s="21" t="s">
        <v>14</v>
      </c>
      <c r="E120" s="21">
        <v>2</v>
      </c>
      <c r="F120" s="21" t="s">
        <v>14</v>
      </c>
      <c r="G120" s="21">
        <v>2</v>
      </c>
      <c r="H120" s="21" t="s">
        <v>14</v>
      </c>
      <c r="I120" s="21">
        <v>2</v>
      </c>
      <c r="J120" s="21" t="s">
        <v>14</v>
      </c>
      <c r="K120" s="21">
        <v>2</v>
      </c>
      <c r="L120" s="31" t="s">
        <v>14</v>
      </c>
      <c r="M120" s="22">
        <v>2</v>
      </c>
    </row>
    <row r="121" spans="2:13" customFormat="1" x14ac:dyDescent="0.3">
      <c r="B121" s="39"/>
      <c r="C121" s="25"/>
      <c r="D121" s="21"/>
      <c r="E121" s="21"/>
      <c r="F121" s="21"/>
      <c r="G121" s="21"/>
      <c r="H121" s="21"/>
      <c r="I121" s="21"/>
      <c r="J121" s="21"/>
      <c r="K121" s="21"/>
      <c r="L121" s="31"/>
      <c r="M121" s="22"/>
    </row>
    <row r="122" spans="2:13" customFormat="1" x14ac:dyDescent="0.3">
      <c r="B122" s="40" t="s">
        <v>44</v>
      </c>
      <c r="C122" s="25"/>
      <c r="D122" s="64">
        <f>COUNT(E118:E120)</f>
        <v>3</v>
      </c>
      <c r="E122" s="64"/>
      <c r="F122" s="64">
        <f t="shared" ref="F122:L122" si="45">COUNT(G118:G120)</f>
        <v>3</v>
      </c>
      <c r="G122" s="64"/>
      <c r="H122" s="64">
        <f t="shared" si="45"/>
        <v>3</v>
      </c>
      <c r="I122" s="64"/>
      <c r="J122" s="64">
        <f t="shared" si="45"/>
        <v>3</v>
      </c>
      <c r="K122" s="64"/>
      <c r="L122" s="64">
        <f t="shared" si="45"/>
        <v>3</v>
      </c>
      <c r="M122" s="22"/>
    </row>
    <row r="123" spans="2:13" customFormat="1" x14ac:dyDescent="0.3">
      <c r="B123" s="41" t="s">
        <v>45</v>
      </c>
      <c r="C123" s="25"/>
      <c r="D123" s="64"/>
      <c r="E123" s="21"/>
      <c r="F123" s="21"/>
      <c r="G123" s="21"/>
      <c r="H123" s="21"/>
      <c r="I123" s="21"/>
      <c r="J123" s="21"/>
      <c r="K123" s="21"/>
      <c r="L123" s="31"/>
      <c r="M123" s="22"/>
    </row>
    <row r="124" spans="2:13" customFormat="1" x14ac:dyDescent="0.3">
      <c r="B124" s="40" t="s">
        <v>46</v>
      </c>
      <c r="C124" s="25"/>
      <c r="D124" s="64">
        <f>COUNTIF(E118:E120,"2")</f>
        <v>3</v>
      </c>
      <c r="E124" s="64"/>
      <c r="F124" s="64">
        <f t="shared" ref="F124:L124" si="46">COUNTIF(G118:G120,"2")</f>
        <v>3</v>
      </c>
      <c r="G124" s="64"/>
      <c r="H124" s="64">
        <f t="shared" si="46"/>
        <v>3</v>
      </c>
      <c r="I124" s="64"/>
      <c r="J124" s="64">
        <f t="shared" si="46"/>
        <v>3</v>
      </c>
      <c r="K124" s="64"/>
      <c r="L124" s="64">
        <f t="shared" si="46"/>
        <v>3</v>
      </c>
      <c r="M124" s="22"/>
    </row>
    <row r="125" spans="2:13" customFormat="1" x14ac:dyDescent="0.3">
      <c r="B125" s="40" t="s">
        <v>47</v>
      </c>
      <c r="C125" s="25"/>
      <c r="D125" s="64">
        <f>COUNTIF(E118:E120,"1")</f>
        <v>0</v>
      </c>
      <c r="E125" s="64"/>
      <c r="F125" s="64">
        <f t="shared" ref="F125:L125" si="47">COUNTIF(G118:G120,"1")</f>
        <v>0</v>
      </c>
      <c r="G125" s="64"/>
      <c r="H125" s="64">
        <f t="shared" si="47"/>
        <v>0</v>
      </c>
      <c r="I125" s="64"/>
      <c r="J125" s="64">
        <f t="shared" si="47"/>
        <v>0</v>
      </c>
      <c r="K125" s="64"/>
      <c r="L125" s="64">
        <f t="shared" si="47"/>
        <v>0</v>
      </c>
      <c r="M125" s="22"/>
    </row>
    <row r="126" spans="2:13" customFormat="1" x14ac:dyDescent="0.3">
      <c r="B126" s="40" t="s">
        <v>48</v>
      </c>
      <c r="C126" s="25"/>
      <c r="D126" s="64">
        <f>COUNTIF(E118:E120,"0")</f>
        <v>0</v>
      </c>
      <c r="E126" s="64"/>
      <c r="F126" s="64">
        <f t="shared" ref="F126:L126" si="48">COUNTIF(G118:G120,"0")</f>
        <v>0</v>
      </c>
      <c r="G126" s="64"/>
      <c r="H126" s="64">
        <f t="shared" si="48"/>
        <v>0</v>
      </c>
      <c r="I126" s="64"/>
      <c r="J126" s="64">
        <f t="shared" si="48"/>
        <v>0</v>
      </c>
      <c r="K126" s="64"/>
      <c r="L126" s="64">
        <f t="shared" si="48"/>
        <v>0</v>
      </c>
      <c r="M126" s="22"/>
    </row>
    <row r="127" spans="2:13" customFormat="1" x14ac:dyDescent="0.3">
      <c r="B127" s="40"/>
      <c r="C127" s="25"/>
      <c r="D127" s="64"/>
      <c r="E127" s="21"/>
      <c r="F127" s="21"/>
      <c r="G127" s="21"/>
      <c r="H127" s="21"/>
      <c r="I127" s="21"/>
      <c r="J127" s="21"/>
      <c r="K127" s="21"/>
      <c r="L127" s="31"/>
      <c r="M127" s="22"/>
    </row>
    <row r="128" spans="2:13" customFormat="1" x14ac:dyDescent="0.3">
      <c r="B128" s="42" t="s">
        <v>49</v>
      </c>
      <c r="C128" s="25"/>
      <c r="D128" s="65">
        <f>AVERAGE(E118:E120)</f>
        <v>2</v>
      </c>
      <c r="E128" s="65"/>
      <c r="F128" s="65">
        <f t="shared" ref="F128:L128" si="49">AVERAGE(G118:G120)</f>
        <v>2</v>
      </c>
      <c r="G128" s="65"/>
      <c r="H128" s="65">
        <f t="shared" si="49"/>
        <v>2</v>
      </c>
      <c r="I128" s="65"/>
      <c r="J128" s="65">
        <f t="shared" si="49"/>
        <v>2</v>
      </c>
      <c r="K128" s="65"/>
      <c r="L128" s="65">
        <f t="shared" si="49"/>
        <v>2</v>
      </c>
      <c r="M128" s="22"/>
    </row>
    <row r="129" spans="2:13" customFormat="1" x14ac:dyDescent="0.3">
      <c r="B129" s="40" t="s">
        <v>50</v>
      </c>
      <c r="C129" s="25"/>
      <c r="D129" s="64">
        <f>MODE(E118:E120)</f>
        <v>2</v>
      </c>
      <c r="E129" s="64"/>
      <c r="F129" s="64">
        <f t="shared" ref="F129:L129" si="50">MODE(G118:G120)</f>
        <v>2</v>
      </c>
      <c r="G129" s="64"/>
      <c r="H129" s="64">
        <f t="shared" si="50"/>
        <v>2</v>
      </c>
      <c r="I129" s="64"/>
      <c r="J129" s="64">
        <f t="shared" si="50"/>
        <v>2</v>
      </c>
      <c r="K129" s="64"/>
      <c r="L129" s="64">
        <f t="shared" si="50"/>
        <v>2</v>
      </c>
      <c r="M129" s="22"/>
    </row>
    <row r="130" spans="2:13" customFormat="1" x14ac:dyDescent="0.3">
      <c r="B130" s="43" t="s">
        <v>51</v>
      </c>
      <c r="C130" s="25"/>
      <c r="D130" s="64">
        <f>MEDIAN(E118:E120)</f>
        <v>2</v>
      </c>
      <c r="E130" s="64"/>
      <c r="F130" s="64">
        <f t="shared" ref="F130:L130" si="51">MEDIAN(G118:G120)</f>
        <v>2</v>
      </c>
      <c r="G130" s="64"/>
      <c r="H130" s="64">
        <f t="shared" si="51"/>
        <v>2</v>
      </c>
      <c r="I130" s="64"/>
      <c r="J130" s="64">
        <f t="shared" si="51"/>
        <v>2</v>
      </c>
      <c r="K130" s="64"/>
      <c r="L130" s="64">
        <f t="shared" si="51"/>
        <v>2</v>
      </c>
      <c r="M130" s="22"/>
    </row>
    <row r="131" spans="2:13" customFormat="1" x14ac:dyDescent="0.3">
      <c r="B131" s="42" t="s">
        <v>52</v>
      </c>
      <c r="C131" s="25"/>
      <c r="D131" s="65">
        <f>_xlfn.STDEV.P(E118:E120)</f>
        <v>0</v>
      </c>
      <c r="E131" s="65"/>
      <c r="F131" s="65">
        <f t="shared" ref="F131:L131" si="52">_xlfn.STDEV.P(G118:G120)</f>
        <v>0</v>
      </c>
      <c r="G131" s="65"/>
      <c r="H131" s="65">
        <f t="shared" si="52"/>
        <v>0</v>
      </c>
      <c r="I131" s="65"/>
      <c r="J131" s="65">
        <f t="shared" si="52"/>
        <v>0</v>
      </c>
      <c r="K131" s="65"/>
      <c r="L131" s="65">
        <f t="shared" si="52"/>
        <v>0</v>
      </c>
      <c r="M131" s="22"/>
    </row>
    <row r="132" spans="2:13" customFormat="1" x14ac:dyDescent="0.3">
      <c r="B132" s="44" t="s">
        <v>53</v>
      </c>
      <c r="C132" s="25"/>
      <c r="D132" s="66">
        <f>D124/D122</f>
        <v>1</v>
      </c>
      <c r="E132" s="66"/>
      <c r="F132" s="66">
        <f t="shared" ref="F132:L132" si="53">F124/F122</f>
        <v>1</v>
      </c>
      <c r="G132" s="66"/>
      <c r="H132" s="66">
        <f t="shared" si="53"/>
        <v>1</v>
      </c>
      <c r="I132" s="66"/>
      <c r="J132" s="66">
        <f t="shared" si="53"/>
        <v>1</v>
      </c>
      <c r="K132" s="66"/>
      <c r="L132" s="66">
        <f t="shared" si="53"/>
        <v>1</v>
      </c>
      <c r="M132" s="22"/>
    </row>
    <row r="133" spans="2:13" customFormat="1" ht="15" thickBot="1" x14ac:dyDescent="0.35">
      <c r="B133" s="45"/>
      <c r="C133" s="86"/>
      <c r="D133" s="71"/>
      <c r="E133" s="71"/>
      <c r="F133" s="71"/>
      <c r="G133" s="71"/>
      <c r="H133" s="71"/>
      <c r="I133" s="71"/>
      <c r="J133" s="71"/>
      <c r="K133" s="71"/>
      <c r="L133" s="72"/>
      <c r="M133" s="102"/>
    </row>
    <row r="134" spans="2:13" customFormat="1" x14ac:dyDescent="0.3">
      <c r="B134" s="21" t="s">
        <v>25</v>
      </c>
      <c r="C134" s="67">
        <v>43213</v>
      </c>
      <c r="D134" s="60" t="s">
        <v>16</v>
      </c>
      <c r="E134" s="60">
        <v>0</v>
      </c>
      <c r="F134" s="60" t="s">
        <v>14</v>
      </c>
      <c r="G134" s="60">
        <v>2</v>
      </c>
      <c r="H134" s="60" t="s">
        <v>14</v>
      </c>
      <c r="I134" s="60">
        <v>2</v>
      </c>
      <c r="J134" s="60" t="s">
        <v>14</v>
      </c>
      <c r="K134" s="60">
        <v>2</v>
      </c>
      <c r="L134" s="68" t="s">
        <v>14</v>
      </c>
      <c r="M134" s="98">
        <v>2</v>
      </c>
    </row>
    <row r="135" spans="2:13" customFormat="1" x14ac:dyDescent="0.3">
      <c r="B135" s="21" t="s">
        <v>25</v>
      </c>
      <c r="C135" s="25">
        <v>43213</v>
      </c>
      <c r="D135" s="21" t="s">
        <v>15</v>
      </c>
      <c r="E135" s="21">
        <v>1</v>
      </c>
      <c r="F135" s="21" t="s">
        <v>15</v>
      </c>
      <c r="G135" s="21">
        <v>1</v>
      </c>
      <c r="H135" s="21" t="s">
        <v>14</v>
      </c>
      <c r="I135" s="21">
        <v>2</v>
      </c>
      <c r="J135" s="21" t="s">
        <v>14</v>
      </c>
      <c r="K135" s="21">
        <v>2</v>
      </c>
      <c r="L135" s="31" t="s">
        <v>14</v>
      </c>
      <c r="M135" s="22">
        <v>2</v>
      </c>
    </row>
    <row r="136" spans="2:13" customFormat="1" x14ac:dyDescent="0.3">
      <c r="B136" s="21" t="s">
        <v>25</v>
      </c>
      <c r="C136" s="25">
        <v>43213</v>
      </c>
      <c r="D136" s="21" t="s">
        <v>14</v>
      </c>
      <c r="E136" s="21">
        <v>2</v>
      </c>
      <c r="F136" s="21" t="s">
        <v>16</v>
      </c>
      <c r="G136" s="21">
        <v>0</v>
      </c>
      <c r="H136" s="21" t="s">
        <v>14</v>
      </c>
      <c r="I136" s="21">
        <v>2</v>
      </c>
      <c r="J136" s="21" t="s">
        <v>14</v>
      </c>
      <c r="K136" s="21">
        <v>2</v>
      </c>
      <c r="L136" s="31" t="s">
        <v>14</v>
      </c>
      <c r="M136" s="22">
        <v>2</v>
      </c>
    </row>
    <row r="137" spans="2:13" customFormat="1" x14ac:dyDescent="0.3">
      <c r="B137" s="39"/>
      <c r="C137" s="25"/>
      <c r="D137" s="21"/>
      <c r="E137" s="21"/>
      <c r="F137" s="21"/>
      <c r="G137" s="21"/>
      <c r="H137" s="21"/>
      <c r="I137" s="21"/>
      <c r="J137" s="21"/>
      <c r="K137" s="21"/>
      <c r="L137" s="31"/>
      <c r="M137" s="22"/>
    </row>
    <row r="138" spans="2:13" customFormat="1" x14ac:dyDescent="0.3">
      <c r="B138" s="40" t="s">
        <v>44</v>
      </c>
      <c r="C138" s="25"/>
      <c r="D138" s="64">
        <f>COUNT(E134:E136)</f>
        <v>3</v>
      </c>
      <c r="E138" s="64"/>
      <c r="F138" s="64">
        <f t="shared" ref="F138:L138" si="54">COUNT(G134:G136)</f>
        <v>3</v>
      </c>
      <c r="G138" s="64"/>
      <c r="H138" s="64">
        <f t="shared" si="54"/>
        <v>3</v>
      </c>
      <c r="I138" s="64"/>
      <c r="J138" s="64">
        <f t="shared" si="54"/>
        <v>3</v>
      </c>
      <c r="K138" s="64"/>
      <c r="L138" s="64">
        <f t="shared" si="54"/>
        <v>3</v>
      </c>
      <c r="M138" s="22"/>
    </row>
    <row r="139" spans="2:13" customFormat="1" x14ac:dyDescent="0.3">
      <c r="B139" s="41" t="s">
        <v>45</v>
      </c>
      <c r="C139" s="25"/>
      <c r="D139" s="64"/>
      <c r="E139" s="21"/>
      <c r="F139" s="21"/>
      <c r="G139" s="21"/>
      <c r="H139" s="21"/>
      <c r="I139" s="21"/>
      <c r="J139" s="21"/>
      <c r="K139" s="21"/>
      <c r="L139" s="31"/>
      <c r="M139" s="22"/>
    </row>
    <row r="140" spans="2:13" customFormat="1" x14ac:dyDescent="0.3">
      <c r="B140" s="40" t="s">
        <v>46</v>
      </c>
      <c r="C140" s="25"/>
      <c r="D140" s="64">
        <f>COUNTIF(E134:E136,"2")</f>
        <v>1</v>
      </c>
      <c r="E140" s="64"/>
      <c r="F140" s="64">
        <f t="shared" ref="F140:L140" si="55">COUNTIF(G134:G136,"2")</f>
        <v>1</v>
      </c>
      <c r="G140" s="64"/>
      <c r="H140" s="64">
        <f t="shared" si="55"/>
        <v>3</v>
      </c>
      <c r="I140" s="64"/>
      <c r="J140" s="64">
        <f t="shared" si="55"/>
        <v>3</v>
      </c>
      <c r="K140" s="64"/>
      <c r="L140" s="64">
        <f t="shared" si="55"/>
        <v>3</v>
      </c>
      <c r="M140" s="22"/>
    </row>
    <row r="141" spans="2:13" customFormat="1" x14ac:dyDescent="0.3">
      <c r="B141" s="40" t="s">
        <v>47</v>
      </c>
      <c r="C141" s="25"/>
      <c r="D141" s="64">
        <f>COUNTIF(E134:E136,"1")</f>
        <v>1</v>
      </c>
      <c r="E141" s="64"/>
      <c r="F141" s="64">
        <f t="shared" ref="F141:L141" si="56">COUNTIF(G134:G136,"1")</f>
        <v>1</v>
      </c>
      <c r="G141" s="64"/>
      <c r="H141" s="64">
        <f t="shared" si="56"/>
        <v>0</v>
      </c>
      <c r="I141" s="64"/>
      <c r="J141" s="64">
        <f t="shared" si="56"/>
        <v>0</v>
      </c>
      <c r="K141" s="64"/>
      <c r="L141" s="64">
        <f t="shared" si="56"/>
        <v>0</v>
      </c>
      <c r="M141" s="22"/>
    </row>
    <row r="142" spans="2:13" customFormat="1" x14ac:dyDescent="0.3">
      <c r="B142" s="40" t="s">
        <v>48</v>
      </c>
      <c r="C142" s="25"/>
      <c r="D142" s="64">
        <f>COUNTIF(E134:E136,"0")</f>
        <v>1</v>
      </c>
      <c r="E142" s="64"/>
      <c r="F142" s="64">
        <f t="shared" ref="F142:L142" si="57">COUNTIF(G134:G136,"0")</f>
        <v>1</v>
      </c>
      <c r="G142" s="64"/>
      <c r="H142" s="64">
        <f t="shared" si="57"/>
        <v>0</v>
      </c>
      <c r="I142" s="64"/>
      <c r="J142" s="64">
        <f t="shared" si="57"/>
        <v>0</v>
      </c>
      <c r="K142" s="64"/>
      <c r="L142" s="64">
        <f t="shared" si="57"/>
        <v>0</v>
      </c>
      <c r="M142" s="22"/>
    </row>
    <row r="143" spans="2:13" customFormat="1" x14ac:dyDescent="0.3">
      <c r="B143" s="40"/>
      <c r="C143" s="25"/>
      <c r="D143" s="64"/>
      <c r="E143" s="21"/>
      <c r="F143" s="21"/>
      <c r="G143" s="21"/>
      <c r="H143" s="21"/>
      <c r="I143" s="21"/>
      <c r="J143" s="21"/>
      <c r="K143" s="21"/>
      <c r="L143" s="31"/>
      <c r="M143" s="22"/>
    </row>
    <row r="144" spans="2:13" customFormat="1" x14ac:dyDescent="0.3">
      <c r="B144" s="42" t="s">
        <v>49</v>
      </c>
      <c r="C144" s="25"/>
      <c r="D144" s="65">
        <f>AVERAGE(E134:E136)</f>
        <v>1</v>
      </c>
      <c r="E144" s="65"/>
      <c r="F144" s="65">
        <f t="shared" ref="F144:L144" si="58">AVERAGE(G134:G136)</f>
        <v>1</v>
      </c>
      <c r="G144" s="65"/>
      <c r="H144" s="65">
        <f t="shared" si="58"/>
        <v>2</v>
      </c>
      <c r="I144" s="65"/>
      <c r="J144" s="65">
        <f t="shared" si="58"/>
        <v>2</v>
      </c>
      <c r="K144" s="65"/>
      <c r="L144" s="65">
        <f t="shared" si="58"/>
        <v>2</v>
      </c>
      <c r="M144" s="22"/>
    </row>
    <row r="145" spans="2:13" customFormat="1" x14ac:dyDescent="0.3">
      <c r="B145" s="40" t="s">
        <v>50</v>
      </c>
      <c r="C145" s="25"/>
      <c r="D145" s="64" t="e">
        <f>MODE(E134:E136)</f>
        <v>#N/A</v>
      </c>
      <c r="E145" s="64"/>
      <c r="F145" s="64" t="e">
        <f t="shared" ref="F145:L145" si="59">MODE(G134:G136)</f>
        <v>#N/A</v>
      </c>
      <c r="G145" s="64"/>
      <c r="H145" s="64">
        <f t="shared" si="59"/>
        <v>2</v>
      </c>
      <c r="I145" s="64"/>
      <c r="J145" s="64">
        <f t="shared" si="59"/>
        <v>2</v>
      </c>
      <c r="K145" s="64"/>
      <c r="L145" s="64">
        <f t="shared" si="59"/>
        <v>2</v>
      </c>
      <c r="M145" s="22"/>
    </row>
    <row r="146" spans="2:13" customFormat="1" x14ac:dyDescent="0.3">
      <c r="B146" s="43" t="s">
        <v>51</v>
      </c>
      <c r="C146" s="25"/>
      <c r="D146" s="64">
        <f>MEDIAN(E134:E136)</f>
        <v>1</v>
      </c>
      <c r="E146" s="64"/>
      <c r="F146" s="64">
        <f t="shared" ref="F146:L146" si="60">MEDIAN(G134:G136)</f>
        <v>1</v>
      </c>
      <c r="G146" s="64"/>
      <c r="H146" s="64">
        <f t="shared" si="60"/>
        <v>2</v>
      </c>
      <c r="I146" s="64"/>
      <c r="J146" s="64">
        <f t="shared" si="60"/>
        <v>2</v>
      </c>
      <c r="K146" s="64"/>
      <c r="L146" s="64">
        <f t="shared" si="60"/>
        <v>2</v>
      </c>
      <c r="M146" s="22"/>
    </row>
    <row r="147" spans="2:13" customFormat="1" x14ac:dyDescent="0.3">
      <c r="B147" s="42" t="s">
        <v>52</v>
      </c>
      <c r="C147" s="25"/>
      <c r="D147" s="65">
        <f>_xlfn.STDEV.P(E134:E136)</f>
        <v>0.81649658092772603</v>
      </c>
      <c r="E147" s="65"/>
      <c r="F147" s="65">
        <f t="shared" ref="F147:L147" si="61">_xlfn.STDEV.P(G134:G136)</f>
        <v>0.81649658092772603</v>
      </c>
      <c r="G147" s="65"/>
      <c r="H147" s="65">
        <f t="shared" si="61"/>
        <v>0</v>
      </c>
      <c r="I147" s="65"/>
      <c r="J147" s="65">
        <f t="shared" si="61"/>
        <v>0</v>
      </c>
      <c r="K147" s="65"/>
      <c r="L147" s="65">
        <f t="shared" si="61"/>
        <v>0</v>
      </c>
      <c r="M147" s="22"/>
    </row>
    <row r="148" spans="2:13" customFormat="1" x14ac:dyDescent="0.3">
      <c r="B148" s="44" t="s">
        <v>53</v>
      </c>
      <c r="C148" s="25"/>
      <c r="D148" s="66">
        <f>D140/D138</f>
        <v>0.33333333333333331</v>
      </c>
      <c r="E148" s="66"/>
      <c r="F148" s="66">
        <f t="shared" ref="F148:L148" si="62">F140/F138</f>
        <v>0.33333333333333331</v>
      </c>
      <c r="G148" s="66"/>
      <c r="H148" s="66">
        <f t="shared" si="62"/>
        <v>1</v>
      </c>
      <c r="I148" s="66"/>
      <c r="J148" s="66">
        <f t="shared" si="62"/>
        <v>1</v>
      </c>
      <c r="K148" s="66"/>
      <c r="L148" s="66">
        <f t="shared" si="62"/>
        <v>1</v>
      </c>
      <c r="M148" s="22"/>
    </row>
    <row r="149" spans="2:13" customFormat="1" ht="15" thickBot="1" x14ac:dyDescent="0.35">
      <c r="B149" s="45"/>
      <c r="C149" s="86"/>
      <c r="D149" s="71"/>
      <c r="E149" s="71"/>
      <c r="F149" s="71"/>
      <c r="G149" s="71"/>
      <c r="H149" s="71"/>
      <c r="I149" s="71"/>
      <c r="J149" s="71"/>
      <c r="K149" s="71"/>
      <c r="L149" s="72"/>
      <c r="M149" s="102"/>
    </row>
    <row r="150" spans="2:13" customFormat="1" x14ac:dyDescent="0.3">
      <c r="B150" s="21" t="s">
        <v>26</v>
      </c>
      <c r="C150" s="67">
        <v>43213</v>
      </c>
      <c r="D150" s="60" t="s">
        <v>14</v>
      </c>
      <c r="E150" s="60">
        <v>2</v>
      </c>
      <c r="F150" s="60" t="s">
        <v>14</v>
      </c>
      <c r="G150" s="60">
        <v>2</v>
      </c>
      <c r="H150" s="60" t="s">
        <v>14</v>
      </c>
      <c r="I150" s="60">
        <v>2</v>
      </c>
      <c r="J150" s="60" t="s">
        <v>14</v>
      </c>
      <c r="K150" s="60">
        <v>2</v>
      </c>
      <c r="L150" s="68" t="s">
        <v>14</v>
      </c>
      <c r="M150" s="98">
        <v>2</v>
      </c>
    </row>
    <row r="151" spans="2:13" customFormat="1" x14ac:dyDescent="0.3">
      <c r="B151" s="21" t="s">
        <v>26</v>
      </c>
      <c r="C151" s="25">
        <v>43213</v>
      </c>
      <c r="D151" s="21" t="s">
        <v>14</v>
      </c>
      <c r="E151" s="21">
        <v>2</v>
      </c>
      <c r="F151" s="21" t="s">
        <v>14</v>
      </c>
      <c r="G151" s="21">
        <v>2</v>
      </c>
      <c r="H151" s="21" t="s">
        <v>14</v>
      </c>
      <c r="I151" s="21">
        <v>2</v>
      </c>
      <c r="J151" s="21" t="s">
        <v>14</v>
      </c>
      <c r="K151" s="21">
        <v>2</v>
      </c>
      <c r="L151" s="31" t="s">
        <v>14</v>
      </c>
      <c r="M151" s="22">
        <v>2</v>
      </c>
    </row>
    <row r="152" spans="2:13" customFormat="1" x14ac:dyDescent="0.3">
      <c r="B152" s="21" t="s">
        <v>26</v>
      </c>
      <c r="C152" s="25">
        <v>43213</v>
      </c>
      <c r="D152" s="21" t="s">
        <v>14</v>
      </c>
      <c r="E152" s="21">
        <v>2</v>
      </c>
      <c r="F152" s="21" t="s">
        <v>14</v>
      </c>
      <c r="G152" s="21">
        <v>2</v>
      </c>
      <c r="H152" s="21" t="s">
        <v>14</v>
      </c>
      <c r="I152" s="21">
        <v>2</v>
      </c>
      <c r="J152" s="21" t="s">
        <v>14</v>
      </c>
      <c r="K152" s="21">
        <v>2</v>
      </c>
      <c r="L152" s="31" t="s">
        <v>14</v>
      </c>
      <c r="M152" s="22">
        <v>2</v>
      </c>
    </row>
    <row r="153" spans="2:13" customFormat="1" x14ac:dyDescent="0.3">
      <c r="B153" s="21" t="s">
        <v>26</v>
      </c>
      <c r="C153" s="25">
        <v>43213</v>
      </c>
      <c r="D153" s="21" t="s">
        <v>14</v>
      </c>
      <c r="E153" s="21">
        <v>2</v>
      </c>
      <c r="F153" s="21" t="s">
        <v>14</v>
      </c>
      <c r="G153" s="21">
        <v>2</v>
      </c>
      <c r="H153" s="21" t="s">
        <v>14</v>
      </c>
      <c r="I153" s="21">
        <v>2</v>
      </c>
      <c r="J153" s="21" t="s">
        <v>14</v>
      </c>
      <c r="K153" s="21">
        <v>2</v>
      </c>
      <c r="L153" s="31" t="s">
        <v>14</v>
      </c>
      <c r="M153" s="22">
        <v>2</v>
      </c>
    </row>
    <row r="154" spans="2:13" customFormat="1" x14ac:dyDescent="0.3">
      <c r="B154" s="21" t="s">
        <v>27</v>
      </c>
      <c r="C154" s="25">
        <v>43213</v>
      </c>
      <c r="D154" s="21" t="s">
        <v>14</v>
      </c>
      <c r="E154" s="21">
        <v>2</v>
      </c>
      <c r="F154" s="21" t="s">
        <v>14</v>
      </c>
      <c r="G154" s="21">
        <v>2</v>
      </c>
      <c r="H154" s="21" t="s">
        <v>14</v>
      </c>
      <c r="I154" s="21">
        <v>2</v>
      </c>
      <c r="J154" s="21" t="s">
        <v>14</v>
      </c>
      <c r="K154" s="21">
        <v>2</v>
      </c>
      <c r="L154" s="31" t="s">
        <v>14</v>
      </c>
      <c r="M154" s="22">
        <v>2</v>
      </c>
    </row>
    <row r="155" spans="2:13" customFormat="1" x14ac:dyDescent="0.3">
      <c r="B155" s="21" t="s">
        <v>27</v>
      </c>
      <c r="C155" s="25">
        <v>43213</v>
      </c>
      <c r="D155" s="21" t="s">
        <v>14</v>
      </c>
      <c r="E155" s="21">
        <v>2</v>
      </c>
      <c r="F155" s="21" t="s">
        <v>14</v>
      </c>
      <c r="G155" s="21">
        <v>2</v>
      </c>
      <c r="H155" s="21" t="s">
        <v>14</v>
      </c>
      <c r="I155" s="21">
        <v>2</v>
      </c>
      <c r="J155" s="21" t="s">
        <v>14</v>
      </c>
      <c r="K155" s="21">
        <v>2</v>
      </c>
      <c r="L155" s="31" t="s">
        <v>14</v>
      </c>
      <c r="M155" s="22">
        <v>2</v>
      </c>
    </row>
    <row r="156" spans="2:13" customFormat="1" x14ac:dyDescent="0.3">
      <c r="B156" s="46" t="s">
        <v>27</v>
      </c>
      <c r="C156" s="37">
        <v>43213</v>
      </c>
      <c r="D156" s="46" t="s">
        <v>14</v>
      </c>
      <c r="E156" s="46">
        <v>2</v>
      </c>
      <c r="F156" s="46" t="s">
        <v>14</v>
      </c>
      <c r="G156" s="46">
        <v>2</v>
      </c>
      <c r="H156" s="46" t="s">
        <v>14</v>
      </c>
      <c r="I156" s="46">
        <v>2</v>
      </c>
      <c r="J156" s="46" t="s">
        <v>14</v>
      </c>
      <c r="K156" s="46">
        <v>2</v>
      </c>
      <c r="L156" s="48" t="s">
        <v>16</v>
      </c>
      <c r="M156" s="22">
        <v>0</v>
      </c>
    </row>
    <row r="157" spans="2:13" customFormat="1" x14ac:dyDescent="0.3">
      <c r="B157" s="39"/>
      <c r="C157" s="26"/>
      <c r="D157" s="22"/>
      <c r="E157" s="22"/>
      <c r="F157" s="22"/>
      <c r="G157" s="22"/>
      <c r="H157" s="22"/>
      <c r="I157" s="22"/>
      <c r="J157" s="22"/>
      <c r="K157" s="22"/>
      <c r="L157" s="22"/>
      <c r="M157" s="22"/>
    </row>
    <row r="158" spans="2:13" customFormat="1" x14ac:dyDescent="0.3">
      <c r="B158" s="40" t="s">
        <v>44</v>
      </c>
      <c r="C158" s="26"/>
      <c r="D158" s="105">
        <f>COUNT(E150:E156)</f>
        <v>7</v>
      </c>
      <c r="E158" s="105"/>
      <c r="F158" s="105">
        <f t="shared" ref="F158:L158" si="63">COUNT(G150:G156)</f>
        <v>7</v>
      </c>
      <c r="G158" s="105"/>
      <c r="H158" s="105">
        <f t="shared" si="63"/>
        <v>7</v>
      </c>
      <c r="I158" s="105"/>
      <c r="J158" s="105">
        <f t="shared" si="63"/>
        <v>7</v>
      </c>
      <c r="K158" s="105"/>
      <c r="L158" s="105">
        <f t="shared" si="63"/>
        <v>7</v>
      </c>
      <c r="M158" s="22"/>
    </row>
    <row r="159" spans="2:13" customFormat="1" x14ac:dyDescent="0.3">
      <c r="B159" s="41" t="s">
        <v>45</v>
      </c>
      <c r="C159" s="26"/>
      <c r="D159" s="105"/>
      <c r="E159" s="22"/>
      <c r="F159" s="22"/>
      <c r="G159" s="22"/>
      <c r="H159" s="22"/>
      <c r="I159" s="22"/>
      <c r="J159" s="22"/>
      <c r="K159" s="22"/>
      <c r="L159" s="22"/>
      <c r="M159" s="22"/>
    </row>
    <row r="160" spans="2:13" customFormat="1" x14ac:dyDescent="0.3">
      <c r="B160" s="40" t="s">
        <v>46</v>
      </c>
      <c r="C160" s="26"/>
      <c r="D160" s="105">
        <f>COUNTIF(E150:E156,"2")</f>
        <v>7</v>
      </c>
      <c r="E160" s="105"/>
      <c r="F160" s="105">
        <f t="shared" ref="F160:L160" si="64">COUNTIF(G150:G156,"2")</f>
        <v>7</v>
      </c>
      <c r="G160" s="105"/>
      <c r="H160" s="105">
        <f t="shared" si="64"/>
        <v>7</v>
      </c>
      <c r="I160" s="105"/>
      <c r="J160" s="105">
        <f t="shared" si="64"/>
        <v>7</v>
      </c>
      <c r="K160" s="105"/>
      <c r="L160" s="105">
        <f t="shared" si="64"/>
        <v>6</v>
      </c>
      <c r="M160" s="22"/>
    </row>
    <row r="161" spans="1:14" customFormat="1" x14ac:dyDescent="0.3">
      <c r="B161" s="40" t="s">
        <v>47</v>
      </c>
      <c r="C161" s="26"/>
      <c r="D161" s="105">
        <f>COUNTIF(E150:E156,"1")</f>
        <v>0</v>
      </c>
      <c r="E161" s="105"/>
      <c r="F161" s="105">
        <f t="shared" ref="F161:L161" si="65">COUNTIF(G150:G156,"1")</f>
        <v>0</v>
      </c>
      <c r="G161" s="105"/>
      <c r="H161" s="105">
        <f t="shared" si="65"/>
        <v>0</v>
      </c>
      <c r="I161" s="105"/>
      <c r="J161" s="105">
        <f t="shared" si="65"/>
        <v>0</v>
      </c>
      <c r="K161" s="105"/>
      <c r="L161" s="105">
        <f t="shared" si="65"/>
        <v>0</v>
      </c>
      <c r="M161" s="22"/>
    </row>
    <row r="162" spans="1:14" customFormat="1" x14ac:dyDescent="0.3">
      <c r="B162" s="40" t="s">
        <v>48</v>
      </c>
      <c r="C162" s="26"/>
      <c r="D162" s="105">
        <f>COUNTIF(E150:E156,"0")</f>
        <v>0</v>
      </c>
      <c r="E162" s="105"/>
      <c r="F162" s="105">
        <f t="shared" ref="F162:L162" si="66">COUNTIF(G150:G156,"0")</f>
        <v>0</v>
      </c>
      <c r="G162" s="105"/>
      <c r="H162" s="105">
        <f t="shared" si="66"/>
        <v>0</v>
      </c>
      <c r="I162" s="105"/>
      <c r="J162" s="105">
        <f t="shared" si="66"/>
        <v>0</v>
      </c>
      <c r="K162" s="105"/>
      <c r="L162" s="105">
        <f t="shared" si="66"/>
        <v>1</v>
      </c>
      <c r="M162" s="22"/>
    </row>
    <row r="163" spans="1:14" customFormat="1" x14ac:dyDescent="0.3">
      <c r="B163" s="40"/>
      <c r="C163" s="26"/>
      <c r="D163" s="105"/>
      <c r="E163" s="22"/>
      <c r="F163" s="22"/>
      <c r="G163" s="22"/>
      <c r="H163" s="22"/>
      <c r="I163" s="22"/>
      <c r="J163" s="22"/>
      <c r="K163" s="22"/>
      <c r="L163" s="22"/>
      <c r="M163" s="22"/>
    </row>
    <row r="164" spans="1:14" customFormat="1" x14ac:dyDescent="0.3">
      <c r="B164" s="42" t="s">
        <v>49</v>
      </c>
      <c r="C164" s="26"/>
      <c r="D164" s="106">
        <f>AVERAGE(E150:E156)</f>
        <v>2</v>
      </c>
      <c r="E164" s="106"/>
      <c r="F164" s="106">
        <f t="shared" ref="F164:L164" si="67">AVERAGE(G150:G156)</f>
        <v>2</v>
      </c>
      <c r="G164" s="106"/>
      <c r="H164" s="106">
        <f t="shared" si="67"/>
        <v>2</v>
      </c>
      <c r="I164" s="106"/>
      <c r="J164" s="106">
        <f t="shared" si="67"/>
        <v>2</v>
      </c>
      <c r="K164" s="106"/>
      <c r="L164" s="106">
        <f t="shared" si="67"/>
        <v>1.7142857142857142</v>
      </c>
      <c r="M164" s="22"/>
    </row>
    <row r="165" spans="1:14" customFormat="1" x14ac:dyDescent="0.3">
      <c r="B165" s="40" t="s">
        <v>50</v>
      </c>
      <c r="C165" s="26"/>
      <c r="D165" s="105">
        <f>MODE(E150:E156)</f>
        <v>2</v>
      </c>
      <c r="E165" s="105"/>
      <c r="F165" s="105">
        <f t="shared" ref="F165:L165" si="68">MODE(G150:G156)</f>
        <v>2</v>
      </c>
      <c r="G165" s="105"/>
      <c r="H165" s="105">
        <f t="shared" si="68"/>
        <v>2</v>
      </c>
      <c r="I165" s="105"/>
      <c r="J165" s="105">
        <f t="shared" si="68"/>
        <v>2</v>
      </c>
      <c r="K165" s="105"/>
      <c r="L165" s="105">
        <f t="shared" si="68"/>
        <v>2</v>
      </c>
      <c r="M165" s="22"/>
    </row>
    <row r="166" spans="1:14" customFormat="1" x14ac:dyDescent="0.3">
      <c r="B166" s="43" t="s">
        <v>51</v>
      </c>
      <c r="C166" s="26"/>
      <c r="D166" s="105">
        <f>MEDIAN(E150:E156)</f>
        <v>2</v>
      </c>
      <c r="E166" s="105"/>
      <c r="F166" s="105">
        <f t="shared" ref="F166:L166" si="69">MEDIAN(G150:G156)</f>
        <v>2</v>
      </c>
      <c r="G166" s="105"/>
      <c r="H166" s="105">
        <f t="shared" si="69"/>
        <v>2</v>
      </c>
      <c r="I166" s="105"/>
      <c r="J166" s="105">
        <f t="shared" si="69"/>
        <v>2</v>
      </c>
      <c r="K166" s="105"/>
      <c r="L166" s="105">
        <f t="shared" si="69"/>
        <v>2</v>
      </c>
      <c r="M166" s="22"/>
    </row>
    <row r="167" spans="1:14" customFormat="1" x14ac:dyDescent="0.3">
      <c r="B167" s="42" t="s">
        <v>52</v>
      </c>
      <c r="C167" s="26"/>
      <c r="D167" s="106">
        <f>_xlfn.STDEV.P(E150:E156)</f>
        <v>0</v>
      </c>
      <c r="E167" s="106"/>
      <c r="F167" s="106">
        <f t="shared" ref="F167:L167" si="70">_xlfn.STDEV.P(G150:G156)</f>
        <v>0</v>
      </c>
      <c r="G167" s="106"/>
      <c r="H167" s="106">
        <f t="shared" si="70"/>
        <v>0</v>
      </c>
      <c r="I167" s="106"/>
      <c r="J167" s="106">
        <f t="shared" si="70"/>
        <v>0</v>
      </c>
      <c r="K167" s="106"/>
      <c r="L167" s="106">
        <f t="shared" si="70"/>
        <v>0.6998542122237652</v>
      </c>
      <c r="M167" s="22"/>
    </row>
    <row r="168" spans="1:14" customFormat="1" x14ac:dyDescent="0.3">
      <c r="B168" s="44" t="s">
        <v>53</v>
      </c>
      <c r="C168" s="26"/>
      <c r="D168" s="107">
        <f>D160/D158</f>
        <v>1</v>
      </c>
      <c r="E168" s="107"/>
      <c r="F168" s="107">
        <f t="shared" ref="F168:L168" si="71">F160/F158</f>
        <v>1</v>
      </c>
      <c r="G168" s="107"/>
      <c r="H168" s="107">
        <f t="shared" si="71"/>
        <v>1</v>
      </c>
      <c r="I168" s="107"/>
      <c r="J168" s="107">
        <f t="shared" si="71"/>
        <v>1</v>
      </c>
      <c r="K168" s="107"/>
      <c r="L168" s="107">
        <f t="shared" si="71"/>
        <v>0.8571428571428571</v>
      </c>
      <c r="M168" s="22"/>
    </row>
    <row r="169" spans="1:14" customFormat="1" ht="15" thickBot="1" x14ac:dyDescent="0.35">
      <c r="B169" s="45"/>
      <c r="C169" s="101"/>
      <c r="D169" s="102"/>
      <c r="E169" s="102"/>
      <c r="F169" s="102"/>
      <c r="G169" s="102"/>
      <c r="H169" s="102"/>
      <c r="I169" s="102"/>
      <c r="J169" s="102"/>
      <c r="K169" s="102"/>
      <c r="L169" s="102"/>
      <c r="M169" s="102"/>
    </row>
    <row r="170" spans="1:14" x14ac:dyDescent="0.3">
      <c r="A170" s="14"/>
      <c r="B170" s="98" t="s">
        <v>30</v>
      </c>
      <c r="C170" s="99">
        <v>43213</v>
      </c>
      <c r="D170" s="98" t="s">
        <v>14</v>
      </c>
      <c r="E170" s="98">
        <v>2</v>
      </c>
      <c r="F170" s="98" t="s">
        <v>14</v>
      </c>
      <c r="G170" s="98">
        <v>2</v>
      </c>
      <c r="H170" s="98" t="s">
        <v>14</v>
      </c>
      <c r="I170" s="98">
        <v>2</v>
      </c>
      <c r="J170" s="98" t="s">
        <v>14</v>
      </c>
      <c r="K170" s="98">
        <v>2</v>
      </c>
      <c r="L170" s="100" t="s">
        <v>14</v>
      </c>
      <c r="M170" s="98">
        <v>2</v>
      </c>
      <c r="N170" s="9"/>
    </row>
    <row r="171" spans="1:14" x14ac:dyDescent="0.3">
      <c r="A171" s="14"/>
      <c r="B171" s="22" t="s">
        <v>30</v>
      </c>
      <c r="C171" s="26">
        <v>43213</v>
      </c>
      <c r="D171" s="22" t="s">
        <v>16</v>
      </c>
      <c r="E171" s="22">
        <v>0</v>
      </c>
      <c r="F171" s="22" t="s">
        <v>14</v>
      </c>
      <c r="G171" s="22">
        <v>2</v>
      </c>
      <c r="H171" s="22" t="s">
        <v>14</v>
      </c>
      <c r="I171" s="22">
        <v>2</v>
      </c>
      <c r="J171" s="22" t="s">
        <v>14</v>
      </c>
      <c r="K171" s="22">
        <v>2</v>
      </c>
      <c r="L171" s="32" t="s">
        <v>14</v>
      </c>
      <c r="M171" s="22">
        <v>2</v>
      </c>
      <c r="N171" s="9"/>
    </row>
    <row r="172" spans="1:14" x14ac:dyDescent="0.3">
      <c r="A172" s="14"/>
      <c r="B172" s="22" t="s">
        <v>30</v>
      </c>
      <c r="C172" s="26">
        <v>43213</v>
      </c>
      <c r="D172" s="22" t="s">
        <v>14</v>
      </c>
      <c r="E172" s="22">
        <v>2</v>
      </c>
      <c r="F172" s="22" t="s">
        <v>15</v>
      </c>
      <c r="G172" s="22">
        <v>1</v>
      </c>
      <c r="H172" s="22" t="s">
        <v>14</v>
      </c>
      <c r="I172" s="22">
        <v>2</v>
      </c>
      <c r="J172" s="22" t="s">
        <v>14</v>
      </c>
      <c r="K172" s="22">
        <v>2</v>
      </c>
      <c r="L172" s="32" t="s">
        <v>14</v>
      </c>
      <c r="M172" s="22">
        <v>2</v>
      </c>
      <c r="N172" s="9"/>
    </row>
    <row r="173" spans="1:14" customFormat="1" x14ac:dyDescent="0.3">
      <c r="B173" s="22" t="s">
        <v>30</v>
      </c>
      <c r="C173" s="25">
        <v>43213</v>
      </c>
      <c r="D173" s="21" t="s">
        <v>14</v>
      </c>
      <c r="E173" s="21">
        <v>2</v>
      </c>
      <c r="F173" s="21" t="s">
        <v>14</v>
      </c>
      <c r="G173" s="21">
        <v>2</v>
      </c>
      <c r="H173" s="21" t="s">
        <v>14</v>
      </c>
      <c r="I173" s="21">
        <v>2</v>
      </c>
      <c r="J173" s="21" t="s">
        <v>14</v>
      </c>
      <c r="K173" s="21">
        <v>2</v>
      </c>
      <c r="L173" s="31" t="s">
        <v>14</v>
      </c>
      <c r="M173" s="22">
        <v>2</v>
      </c>
    </row>
    <row r="174" spans="1:14" customFormat="1" x14ac:dyDescent="0.3">
      <c r="B174" s="22" t="s">
        <v>30</v>
      </c>
      <c r="C174" s="25">
        <v>43213</v>
      </c>
      <c r="D174" s="21" t="s">
        <v>14</v>
      </c>
      <c r="E174" s="21">
        <v>2</v>
      </c>
      <c r="F174" s="21" t="s">
        <v>14</v>
      </c>
      <c r="G174" s="21">
        <v>2</v>
      </c>
      <c r="H174" s="21" t="s">
        <v>14</v>
      </c>
      <c r="I174" s="21">
        <v>2</v>
      </c>
      <c r="J174" s="21" t="s">
        <v>14</v>
      </c>
      <c r="K174" s="21">
        <v>2</v>
      </c>
      <c r="L174" s="31" t="s">
        <v>14</v>
      </c>
      <c r="M174" s="22">
        <v>2</v>
      </c>
    </row>
    <row r="175" spans="1:14" customFormat="1" x14ac:dyDescent="0.3">
      <c r="B175" s="36" t="s">
        <v>30</v>
      </c>
      <c r="C175" s="37">
        <v>43213</v>
      </c>
      <c r="D175" s="46" t="s">
        <v>14</v>
      </c>
      <c r="E175" s="46">
        <v>2</v>
      </c>
      <c r="F175" s="46" t="s">
        <v>14</v>
      </c>
      <c r="G175" s="46">
        <v>2</v>
      </c>
      <c r="H175" s="46" t="s">
        <v>14</v>
      </c>
      <c r="I175" s="46">
        <v>2</v>
      </c>
      <c r="J175" s="46" t="s">
        <v>14</v>
      </c>
      <c r="K175" s="46">
        <v>2</v>
      </c>
      <c r="L175" s="48" t="s">
        <v>14</v>
      </c>
      <c r="M175" s="36">
        <v>2</v>
      </c>
    </row>
    <row r="176" spans="1:14" x14ac:dyDescent="0.3">
      <c r="A176" s="35"/>
      <c r="B176" s="39"/>
      <c r="C176" s="38"/>
      <c r="D176" s="38"/>
      <c r="E176" s="38"/>
      <c r="F176" s="38"/>
      <c r="G176" s="38"/>
      <c r="H176" s="38"/>
      <c r="I176" s="38"/>
      <c r="J176" s="38"/>
      <c r="K176" s="38"/>
      <c r="L176" s="38"/>
      <c r="M176" s="38"/>
      <c r="N176" s="9"/>
    </row>
    <row r="177" spans="1:14" x14ac:dyDescent="0.3">
      <c r="A177" s="35"/>
      <c r="B177" s="40" t="s">
        <v>44</v>
      </c>
      <c r="C177" s="38"/>
      <c r="D177" s="41">
        <f>COUNT(E170:E175)</f>
        <v>6</v>
      </c>
      <c r="E177" s="41"/>
      <c r="F177" s="41">
        <f t="shared" ref="F177:L177" si="72">COUNT(G170:G175)</f>
        <v>6</v>
      </c>
      <c r="G177" s="41"/>
      <c r="H177" s="41">
        <f t="shared" si="72"/>
        <v>6</v>
      </c>
      <c r="I177" s="41"/>
      <c r="J177" s="41">
        <f t="shared" si="72"/>
        <v>6</v>
      </c>
      <c r="K177" s="41"/>
      <c r="L177" s="41">
        <f t="shared" si="72"/>
        <v>6</v>
      </c>
      <c r="M177" s="38"/>
      <c r="N177" s="9"/>
    </row>
    <row r="178" spans="1:14" x14ac:dyDescent="0.3">
      <c r="A178" s="35"/>
      <c r="B178" s="41" t="s">
        <v>45</v>
      </c>
      <c r="C178" s="38"/>
      <c r="D178" s="41"/>
      <c r="E178" s="38"/>
      <c r="F178" s="38"/>
      <c r="G178" s="38"/>
      <c r="H178" s="38"/>
      <c r="I178" s="38"/>
      <c r="J178" s="38"/>
      <c r="K178" s="38"/>
      <c r="L178" s="38"/>
      <c r="M178" s="38"/>
      <c r="N178" s="9"/>
    </row>
    <row r="179" spans="1:14" x14ac:dyDescent="0.3">
      <c r="A179" s="35"/>
      <c r="B179" s="40" t="s">
        <v>46</v>
      </c>
      <c r="C179" s="38"/>
      <c r="D179" s="41">
        <f>COUNTIF(E170:E175,"2")</f>
        <v>5</v>
      </c>
      <c r="E179" s="41"/>
      <c r="F179" s="41">
        <f t="shared" ref="F179:L179" si="73">COUNTIF(G170:G175,"2")</f>
        <v>5</v>
      </c>
      <c r="G179" s="41"/>
      <c r="H179" s="41">
        <f t="shared" si="73"/>
        <v>6</v>
      </c>
      <c r="I179" s="41"/>
      <c r="J179" s="41">
        <f t="shared" si="73"/>
        <v>6</v>
      </c>
      <c r="K179" s="41"/>
      <c r="L179" s="41">
        <f t="shared" si="73"/>
        <v>6</v>
      </c>
      <c r="M179" s="38"/>
      <c r="N179" s="9"/>
    </row>
    <row r="180" spans="1:14" x14ac:dyDescent="0.3">
      <c r="A180" s="35"/>
      <c r="B180" s="40" t="s">
        <v>47</v>
      </c>
      <c r="C180" s="38"/>
      <c r="D180" s="41">
        <f>COUNTIF(E170:E175,"1")</f>
        <v>0</v>
      </c>
      <c r="E180" s="41"/>
      <c r="F180" s="41">
        <f t="shared" ref="F180:L180" si="74">COUNTIF(G170:G175,"1")</f>
        <v>1</v>
      </c>
      <c r="G180" s="41"/>
      <c r="H180" s="41">
        <f t="shared" si="74"/>
        <v>0</v>
      </c>
      <c r="I180" s="41"/>
      <c r="J180" s="41">
        <f t="shared" si="74"/>
        <v>0</v>
      </c>
      <c r="K180" s="41"/>
      <c r="L180" s="41">
        <f t="shared" si="74"/>
        <v>0</v>
      </c>
      <c r="M180" s="38"/>
      <c r="N180" s="9"/>
    </row>
    <row r="181" spans="1:14" x14ac:dyDescent="0.3">
      <c r="A181" s="35"/>
      <c r="B181" s="40" t="s">
        <v>48</v>
      </c>
      <c r="C181" s="38"/>
      <c r="D181" s="41">
        <f>COUNTIF(E170:E175,"0")</f>
        <v>1</v>
      </c>
      <c r="E181" s="41"/>
      <c r="F181" s="41">
        <f t="shared" ref="F181:L181" si="75">COUNTIF(G170:G175,"0")</f>
        <v>0</v>
      </c>
      <c r="G181" s="41"/>
      <c r="H181" s="41">
        <f t="shared" si="75"/>
        <v>0</v>
      </c>
      <c r="I181" s="41"/>
      <c r="J181" s="41">
        <f t="shared" si="75"/>
        <v>0</v>
      </c>
      <c r="K181" s="41"/>
      <c r="L181" s="41">
        <f t="shared" si="75"/>
        <v>0</v>
      </c>
      <c r="M181" s="38"/>
      <c r="N181" s="9"/>
    </row>
    <row r="182" spans="1:14" x14ac:dyDescent="0.3">
      <c r="A182" s="35"/>
      <c r="B182" s="40"/>
      <c r="C182" s="38"/>
      <c r="D182" s="41"/>
      <c r="E182" s="38"/>
      <c r="F182" s="38"/>
      <c r="G182" s="38"/>
      <c r="H182" s="38"/>
      <c r="I182" s="38"/>
      <c r="J182" s="38"/>
      <c r="K182" s="38"/>
      <c r="L182" s="38"/>
      <c r="M182" s="38"/>
      <c r="N182" s="9"/>
    </row>
    <row r="183" spans="1:14" x14ac:dyDescent="0.3">
      <c r="A183" s="35"/>
      <c r="B183" s="42" t="s">
        <v>49</v>
      </c>
      <c r="C183" s="38"/>
      <c r="D183" s="49">
        <f>AVERAGE(E170:E175)</f>
        <v>1.6666666666666667</v>
      </c>
      <c r="E183" s="49"/>
      <c r="F183" s="49">
        <f t="shared" ref="F183:L183" si="76">AVERAGE(G170:G175)</f>
        <v>1.8333333333333333</v>
      </c>
      <c r="G183" s="49"/>
      <c r="H183" s="49">
        <f t="shared" si="76"/>
        <v>2</v>
      </c>
      <c r="I183" s="49"/>
      <c r="J183" s="49">
        <f t="shared" si="76"/>
        <v>2</v>
      </c>
      <c r="K183" s="49"/>
      <c r="L183" s="49">
        <f t="shared" si="76"/>
        <v>2</v>
      </c>
      <c r="M183" s="38"/>
      <c r="N183" s="9"/>
    </row>
    <row r="184" spans="1:14" x14ac:dyDescent="0.3">
      <c r="A184" s="35"/>
      <c r="B184" s="40" t="s">
        <v>50</v>
      </c>
      <c r="C184" s="38"/>
      <c r="D184" s="41">
        <f>MODE(E170:E175)</f>
        <v>2</v>
      </c>
      <c r="E184" s="41"/>
      <c r="F184" s="41">
        <f t="shared" ref="F184:L184" si="77">MODE(G170:G175)</f>
        <v>2</v>
      </c>
      <c r="G184" s="41"/>
      <c r="H184" s="41">
        <f t="shared" si="77"/>
        <v>2</v>
      </c>
      <c r="I184" s="41"/>
      <c r="J184" s="41">
        <f t="shared" si="77"/>
        <v>2</v>
      </c>
      <c r="K184" s="41"/>
      <c r="L184" s="41">
        <f t="shared" si="77"/>
        <v>2</v>
      </c>
      <c r="M184" s="38"/>
      <c r="N184" s="9"/>
    </row>
    <row r="185" spans="1:14" x14ac:dyDescent="0.3">
      <c r="A185" s="35"/>
      <c r="B185" s="43" t="s">
        <v>51</v>
      </c>
      <c r="C185" s="38"/>
      <c r="D185" s="41">
        <f>MEDIAN(E170:E175)</f>
        <v>2</v>
      </c>
      <c r="E185" s="41"/>
      <c r="F185" s="41">
        <f t="shared" ref="F185:L185" si="78">MEDIAN(G170:G175)</f>
        <v>2</v>
      </c>
      <c r="G185" s="41"/>
      <c r="H185" s="41">
        <f t="shared" si="78"/>
        <v>2</v>
      </c>
      <c r="I185" s="41"/>
      <c r="J185" s="41">
        <f t="shared" si="78"/>
        <v>2</v>
      </c>
      <c r="K185" s="41"/>
      <c r="L185" s="41">
        <f t="shared" si="78"/>
        <v>2</v>
      </c>
      <c r="M185" s="38"/>
      <c r="N185" s="9"/>
    </row>
    <row r="186" spans="1:14" x14ac:dyDescent="0.3">
      <c r="A186" s="35"/>
      <c r="B186" s="42" t="s">
        <v>52</v>
      </c>
      <c r="C186" s="38"/>
      <c r="D186" s="49">
        <f>_xlfn.STDEV.P(E170:E175)</f>
        <v>0.7453559924999299</v>
      </c>
      <c r="E186" s="49"/>
      <c r="F186" s="49">
        <f t="shared" ref="F186:L186" si="79">_xlfn.STDEV.P(G170:G175)</f>
        <v>0.37267799624996495</v>
      </c>
      <c r="G186" s="49"/>
      <c r="H186" s="49">
        <f t="shared" si="79"/>
        <v>0</v>
      </c>
      <c r="I186" s="49"/>
      <c r="J186" s="49">
        <f t="shared" si="79"/>
        <v>0</v>
      </c>
      <c r="K186" s="49"/>
      <c r="L186" s="49">
        <f t="shared" si="79"/>
        <v>0</v>
      </c>
      <c r="M186" s="38"/>
      <c r="N186" s="9"/>
    </row>
    <row r="187" spans="1:14" x14ac:dyDescent="0.3">
      <c r="A187" s="35"/>
      <c r="B187" s="44" t="s">
        <v>53</v>
      </c>
      <c r="C187" s="38"/>
      <c r="D187" s="51">
        <f>D179/D177</f>
        <v>0.83333333333333337</v>
      </c>
      <c r="E187" s="51"/>
      <c r="F187" s="51">
        <f t="shared" ref="F187:L187" si="80">F179/F177</f>
        <v>0.83333333333333337</v>
      </c>
      <c r="G187" s="51"/>
      <c r="H187" s="51">
        <f t="shared" si="80"/>
        <v>1</v>
      </c>
      <c r="I187" s="51"/>
      <c r="J187" s="51">
        <f t="shared" si="80"/>
        <v>1</v>
      </c>
      <c r="K187" s="51"/>
      <c r="L187" s="51">
        <f t="shared" si="80"/>
        <v>1</v>
      </c>
      <c r="M187" s="38"/>
      <c r="N187" s="9"/>
    </row>
    <row r="188" spans="1:14" ht="15" thickBot="1" x14ac:dyDescent="0.35">
      <c r="B188" s="45"/>
      <c r="C188" s="38"/>
      <c r="D188" s="38"/>
      <c r="E188" s="38"/>
      <c r="F188" s="38"/>
      <c r="G188" s="38"/>
      <c r="H188" s="38"/>
      <c r="I188" s="38"/>
      <c r="J188" s="38"/>
      <c r="K188" s="38"/>
      <c r="L188" s="38"/>
      <c r="M188" s="38"/>
      <c r="N188" s="9"/>
    </row>
    <row r="189" spans="1:14" x14ac:dyDescent="0.3">
      <c r="D189" s="34"/>
      <c r="E189" s="34"/>
      <c r="F189" s="34"/>
      <c r="G189" s="34"/>
      <c r="H189" s="34"/>
      <c r="I189" s="34"/>
      <c r="J189" s="34"/>
      <c r="K189" s="34"/>
      <c r="L189" s="34"/>
      <c r="M189" s="34"/>
    </row>
  </sheetData>
  <mergeCells count="2">
    <mergeCell ref="A1:H2"/>
    <mergeCell ref="B5:C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zoomScaleNormal="100" workbookViewId="0">
      <selection sqref="A1:H2"/>
    </sheetView>
  </sheetViews>
  <sheetFormatPr defaultColWidth="9.109375" defaultRowHeight="14.4" x14ac:dyDescent="0.3"/>
  <cols>
    <col min="1" max="1" width="5.44140625" style="1" bestFit="1" customWidth="1"/>
    <col min="2" max="2" width="28.44140625" style="1" bestFit="1" customWidth="1"/>
    <col min="3" max="3" width="14.44140625" style="23" bestFit="1" customWidth="1"/>
    <col min="4" max="4" width="35.109375" style="23" bestFit="1" customWidth="1"/>
    <col min="5" max="5" width="6.5546875" style="23" customWidth="1"/>
    <col min="6" max="6" width="36.33203125" style="23" bestFit="1" customWidth="1"/>
    <col min="7" max="7" width="7.21875" style="23" customWidth="1"/>
    <col min="8" max="8" width="36.109375" style="23" bestFit="1" customWidth="1"/>
    <col min="9" max="9" width="7" style="23" customWidth="1"/>
    <col min="10" max="10" width="34.33203125" style="23" bestFit="1" customWidth="1"/>
    <col min="11" max="11" width="7" style="23" customWidth="1"/>
    <col min="12" max="12" width="35.88671875" style="23" bestFit="1" customWidth="1"/>
    <col min="13" max="13" width="6.77734375" style="23" customWidth="1"/>
    <col min="14" max="16384" width="9.109375" style="1"/>
  </cols>
  <sheetData>
    <row r="1" spans="1:14" ht="31.2" x14ac:dyDescent="0.3">
      <c r="A1" s="133" t="s">
        <v>19</v>
      </c>
      <c r="B1" s="133"/>
      <c r="C1" s="133"/>
      <c r="D1" s="133"/>
      <c r="E1" s="133"/>
      <c r="F1" s="133"/>
      <c r="G1" s="133"/>
      <c r="H1" s="133"/>
      <c r="I1" s="29"/>
    </row>
    <row r="2" spans="1:14" ht="31.2" x14ac:dyDescent="0.3">
      <c r="A2" s="133"/>
      <c r="B2" s="133"/>
      <c r="C2" s="133"/>
      <c r="D2" s="133"/>
      <c r="E2" s="133"/>
      <c r="F2" s="133"/>
      <c r="G2" s="133"/>
      <c r="H2" s="133"/>
      <c r="I2" s="29"/>
    </row>
    <row r="4" spans="1:14" ht="27.6" x14ac:dyDescent="0.3">
      <c r="A4" s="2" t="s">
        <v>0</v>
      </c>
      <c r="B4" s="3" t="s">
        <v>1</v>
      </c>
      <c r="C4" s="19"/>
      <c r="D4" s="27"/>
      <c r="E4" s="27"/>
    </row>
    <row r="5" spans="1:14" ht="18" x14ac:dyDescent="0.35">
      <c r="A5" s="5"/>
      <c r="B5" s="132" t="s">
        <v>2</v>
      </c>
      <c r="C5" s="132"/>
      <c r="D5" s="28"/>
      <c r="E5" s="28"/>
    </row>
    <row r="6" spans="1:14" ht="15.6" customHeight="1" x14ac:dyDescent="0.35">
      <c r="A6" s="5"/>
      <c r="B6" s="3" t="s">
        <v>3</v>
      </c>
      <c r="C6" s="24"/>
      <c r="D6" s="28"/>
      <c r="E6" s="28"/>
    </row>
    <row r="7" spans="1:14" hidden="1" x14ac:dyDescent="0.3">
      <c r="A7" s="7"/>
      <c r="B7" s="8"/>
      <c r="C7" s="20"/>
      <c r="D7" s="20"/>
      <c r="E7" s="20"/>
      <c r="F7" s="20"/>
      <c r="G7" s="20"/>
      <c r="H7" s="20"/>
      <c r="I7" s="20"/>
      <c r="J7" s="20"/>
      <c r="K7" s="20"/>
      <c r="L7" s="20"/>
      <c r="M7" s="20"/>
    </row>
    <row r="8" spans="1:14" s="18" customFormat="1" ht="124.2" x14ac:dyDescent="0.3">
      <c r="A8" s="16"/>
      <c r="B8" s="17" t="s">
        <v>4</v>
      </c>
      <c r="C8" s="17" t="s">
        <v>5</v>
      </c>
      <c r="D8" s="17" t="s">
        <v>6</v>
      </c>
      <c r="E8" s="17"/>
      <c r="F8" s="17" t="s">
        <v>7</v>
      </c>
      <c r="G8" s="17"/>
      <c r="H8" s="17" t="s">
        <v>8</v>
      </c>
      <c r="I8" s="17"/>
      <c r="J8" s="17" t="s">
        <v>9</v>
      </c>
      <c r="K8" s="17"/>
      <c r="L8" s="30" t="s">
        <v>10</v>
      </c>
      <c r="M8" s="56"/>
      <c r="N8" s="33"/>
    </row>
    <row r="9" spans="1:14" x14ac:dyDescent="0.3">
      <c r="A9" s="10"/>
      <c r="B9" s="21" t="s">
        <v>17</v>
      </c>
      <c r="C9" s="25">
        <v>43073</v>
      </c>
      <c r="D9" s="21" t="s">
        <v>14</v>
      </c>
      <c r="E9" s="21">
        <v>2</v>
      </c>
      <c r="F9" s="21" t="s">
        <v>14</v>
      </c>
      <c r="G9" s="21">
        <v>2</v>
      </c>
      <c r="H9" s="21" t="s">
        <v>14</v>
      </c>
      <c r="I9" s="21">
        <v>2</v>
      </c>
      <c r="J9" s="21" t="s">
        <v>14</v>
      </c>
      <c r="K9" s="21">
        <v>2</v>
      </c>
      <c r="L9" s="31" t="s">
        <v>14</v>
      </c>
      <c r="M9" s="38">
        <v>2</v>
      </c>
      <c r="N9" s="9"/>
    </row>
    <row r="10" spans="1:14" x14ac:dyDescent="0.3">
      <c r="A10" s="10"/>
      <c r="B10" s="21" t="s">
        <v>17</v>
      </c>
      <c r="C10" s="25">
        <v>43073</v>
      </c>
      <c r="D10" s="21" t="s">
        <v>14</v>
      </c>
      <c r="E10" s="21">
        <v>2</v>
      </c>
      <c r="F10" s="21" t="s">
        <v>14</v>
      </c>
      <c r="G10" s="21">
        <v>2</v>
      </c>
      <c r="H10" s="21" t="s">
        <v>14</v>
      </c>
      <c r="I10" s="21">
        <v>2</v>
      </c>
      <c r="J10" s="21" t="s">
        <v>14</v>
      </c>
      <c r="K10" s="21">
        <v>2</v>
      </c>
      <c r="L10" s="31" t="s">
        <v>14</v>
      </c>
      <c r="M10" s="38">
        <v>2</v>
      </c>
      <c r="N10" s="9"/>
    </row>
    <row r="11" spans="1:14" x14ac:dyDescent="0.3">
      <c r="A11" s="10"/>
      <c r="B11" s="21" t="s">
        <v>17</v>
      </c>
      <c r="C11" s="25">
        <v>43073</v>
      </c>
      <c r="D11" s="21" t="s">
        <v>14</v>
      </c>
      <c r="E11" s="21">
        <v>2</v>
      </c>
      <c r="F11" s="21" t="s">
        <v>14</v>
      </c>
      <c r="G11" s="21">
        <v>2</v>
      </c>
      <c r="H11" s="21" t="s">
        <v>14</v>
      </c>
      <c r="I11" s="21">
        <v>2</v>
      </c>
      <c r="J11" s="21" t="s">
        <v>14</v>
      </c>
      <c r="K11" s="21">
        <v>2</v>
      </c>
      <c r="L11" s="31" t="s">
        <v>14</v>
      </c>
      <c r="M11" s="38">
        <v>2</v>
      </c>
      <c r="N11" s="9"/>
    </row>
    <row r="12" spans="1:14" x14ac:dyDescent="0.3">
      <c r="A12" s="10"/>
      <c r="B12" s="21" t="s">
        <v>17</v>
      </c>
      <c r="C12" s="25">
        <v>43073</v>
      </c>
      <c r="D12" s="21" t="s">
        <v>14</v>
      </c>
      <c r="E12" s="21">
        <v>2</v>
      </c>
      <c r="F12" s="21" t="s">
        <v>14</v>
      </c>
      <c r="G12" s="21">
        <v>2</v>
      </c>
      <c r="H12" s="21" t="s">
        <v>14</v>
      </c>
      <c r="I12" s="21">
        <v>2</v>
      </c>
      <c r="J12" s="21" t="s">
        <v>14</v>
      </c>
      <c r="K12" s="21">
        <v>2</v>
      </c>
      <c r="L12" s="31" t="s">
        <v>14</v>
      </c>
      <c r="M12" s="38">
        <v>2</v>
      </c>
      <c r="N12" s="9"/>
    </row>
    <row r="13" spans="1:14" x14ac:dyDescent="0.3">
      <c r="A13" s="10"/>
      <c r="B13" s="21" t="s">
        <v>17</v>
      </c>
      <c r="C13" s="25">
        <v>43073</v>
      </c>
      <c r="D13" s="21" t="s">
        <v>14</v>
      </c>
      <c r="E13" s="21">
        <v>2</v>
      </c>
      <c r="F13" s="21" t="s">
        <v>14</v>
      </c>
      <c r="G13" s="21">
        <v>2</v>
      </c>
      <c r="H13" s="21" t="s">
        <v>14</v>
      </c>
      <c r="I13" s="21">
        <v>2</v>
      </c>
      <c r="J13" s="21" t="s">
        <v>14</v>
      </c>
      <c r="K13" s="21">
        <v>2</v>
      </c>
      <c r="L13" s="31" t="s">
        <v>14</v>
      </c>
      <c r="M13" s="38">
        <v>2</v>
      </c>
      <c r="N13" s="9"/>
    </row>
    <row r="14" spans="1:14" x14ac:dyDescent="0.3">
      <c r="A14" s="10"/>
      <c r="B14" s="21" t="s">
        <v>17</v>
      </c>
      <c r="C14" s="25">
        <v>43073</v>
      </c>
      <c r="D14" s="21" t="s">
        <v>15</v>
      </c>
      <c r="E14" s="21">
        <v>1</v>
      </c>
      <c r="F14" s="21" t="s">
        <v>14</v>
      </c>
      <c r="G14" s="21">
        <v>2</v>
      </c>
      <c r="H14" s="21" t="s">
        <v>14</v>
      </c>
      <c r="I14" s="21">
        <v>2</v>
      </c>
      <c r="J14" s="21" t="s">
        <v>14</v>
      </c>
      <c r="K14" s="21">
        <v>2</v>
      </c>
      <c r="L14" s="31" t="s">
        <v>14</v>
      </c>
      <c r="M14" s="38">
        <v>2</v>
      </c>
      <c r="N14" s="9"/>
    </row>
    <row r="15" spans="1:14" x14ac:dyDescent="0.3">
      <c r="A15" s="10"/>
      <c r="B15" s="21" t="s">
        <v>17</v>
      </c>
      <c r="C15" s="25">
        <v>43073</v>
      </c>
      <c r="D15" s="21" t="s">
        <v>14</v>
      </c>
      <c r="E15" s="21">
        <v>2</v>
      </c>
      <c r="F15" s="21" t="s">
        <v>14</v>
      </c>
      <c r="G15" s="21">
        <v>2</v>
      </c>
      <c r="H15" s="21" t="s">
        <v>14</v>
      </c>
      <c r="I15" s="21">
        <v>2</v>
      </c>
      <c r="J15" s="21" t="s">
        <v>14</v>
      </c>
      <c r="K15" s="21">
        <v>2</v>
      </c>
      <c r="L15" s="31" t="s">
        <v>16</v>
      </c>
      <c r="M15" s="38">
        <v>0</v>
      </c>
      <c r="N15" s="9"/>
    </row>
    <row r="16" spans="1:14" x14ac:dyDescent="0.3">
      <c r="A16" s="10"/>
      <c r="B16" s="21" t="s">
        <v>17</v>
      </c>
      <c r="C16" s="25">
        <v>43073</v>
      </c>
      <c r="D16" s="21" t="s">
        <v>14</v>
      </c>
      <c r="E16" s="21">
        <v>2</v>
      </c>
      <c r="F16" s="21" t="s">
        <v>15</v>
      </c>
      <c r="G16" s="21">
        <v>1</v>
      </c>
      <c r="H16" s="21" t="s">
        <v>14</v>
      </c>
      <c r="I16" s="21">
        <v>2</v>
      </c>
      <c r="J16" s="21" t="s">
        <v>14</v>
      </c>
      <c r="K16" s="21">
        <v>2</v>
      </c>
      <c r="L16" s="31" t="s">
        <v>15</v>
      </c>
      <c r="M16" s="38">
        <v>1</v>
      </c>
      <c r="N16" s="9"/>
    </row>
    <row r="17" spans="1:14" x14ac:dyDescent="0.3">
      <c r="A17" s="10"/>
      <c r="B17" s="21" t="s">
        <v>17</v>
      </c>
      <c r="C17" s="25">
        <v>43073</v>
      </c>
      <c r="D17" s="21" t="s">
        <v>14</v>
      </c>
      <c r="E17" s="21">
        <v>2</v>
      </c>
      <c r="F17" s="21" t="s">
        <v>14</v>
      </c>
      <c r="G17" s="21">
        <v>2</v>
      </c>
      <c r="H17" s="21" t="s">
        <v>14</v>
      </c>
      <c r="I17" s="21">
        <v>2</v>
      </c>
      <c r="J17" s="21" t="s">
        <v>14</v>
      </c>
      <c r="K17" s="21">
        <v>2</v>
      </c>
      <c r="L17" s="31" t="s">
        <v>14</v>
      </c>
      <c r="M17" s="38">
        <v>2</v>
      </c>
      <c r="N17" s="9"/>
    </row>
    <row r="18" spans="1:14" x14ac:dyDescent="0.3">
      <c r="A18" s="10"/>
      <c r="B18" s="21" t="s">
        <v>17</v>
      </c>
      <c r="C18" s="25">
        <v>43073</v>
      </c>
      <c r="D18" s="21" t="s">
        <v>14</v>
      </c>
      <c r="E18" s="21">
        <v>2</v>
      </c>
      <c r="F18" s="21" t="s">
        <v>14</v>
      </c>
      <c r="G18" s="21">
        <v>2</v>
      </c>
      <c r="H18" s="21" t="s">
        <v>14</v>
      </c>
      <c r="I18" s="21">
        <v>2</v>
      </c>
      <c r="J18" s="21" t="s">
        <v>14</v>
      </c>
      <c r="K18" s="21">
        <v>2</v>
      </c>
      <c r="L18" s="31" t="s">
        <v>14</v>
      </c>
      <c r="M18" s="38">
        <v>2</v>
      </c>
      <c r="N18" s="9"/>
    </row>
    <row r="19" spans="1:14" x14ac:dyDescent="0.3">
      <c r="A19" s="10"/>
      <c r="B19" s="21" t="s">
        <v>17</v>
      </c>
      <c r="C19" s="25">
        <v>43073</v>
      </c>
      <c r="D19" s="21" t="s">
        <v>14</v>
      </c>
      <c r="E19" s="21">
        <v>2</v>
      </c>
      <c r="F19" s="21" t="s">
        <v>14</v>
      </c>
      <c r="G19" s="21">
        <v>2</v>
      </c>
      <c r="H19" s="21" t="s">
        <v>14</v>
      </c>
      <c r="I19" s="21">
        <v>2</v>
      </c>
      <c r="J19" s="21" t="s">
        <v>14</v>
      </c>
      <c r="K19" s="21">
        <v>2</v>
      </c>
      <c r="L19" s="31" t="s">
        <v>14</v>
      </c>
      <c r="M19" s="38">
        <v>2</v>
      </c>
      <c r="N19" s="9"/>
    </row>
    <row r="20" spans="1:14" x14ac:dyDescent="0.3">
      <c r="A20" s="10"/>
      <c r="B20" s="21" t="s">
        <v>17</v>
      </c>
      <c r="C20" s="25">
        <v>43073</v>
      </c>
      <c r="D20" s="21" t="s">
        <v>14</v>
      </c>
      <c r="E20" s="21">
        <v>2</v>
      </c>
      <c r="F20" s="21" t="s">
        <v>14</v>
      </c>
      <c r="G20" s="21">
        <v>2</v>
      </c>
      <c r="H20" s="21" t="s">
        <v>14</v>
      </c>
      <c r="I20" s="21">
        <v>2</v>
      </c>
      <c r="J20" s="21" t="s">
        <v>14</v>
      </c>
      <c r="K20" s="21">
        <v>2</v>
      </c>
      <c r="L20" s="31" t="s">
        <v>15</v>
      </c>
      <c r="M20" s="38">
        <v>1</v>
      </c>
      <c r="N20" s="9"/>
    </row>
    <row r="21" spans="1:14" x14ac:dyDescent="0.3">
      <c r="A21" s="10"/>
      <c r="B21" s="21" t="s">
        <v>17</v>
      </c>
      <c r="C21" s="25">
        <v>43073</v>
      </c>
      <c r="D21" s="21" t="s">
        <v>14</v>
      </c>
      <c r="E21" s="21">
        <v>2</v>
      </c>
      <c r="F21" s="21" t="s">
        <v>14</v>
      </c>
      <c r="G21" s="21">
        <v>2</v>
      </c>
      <c r="H21" s="21" t="s">
        <v>14</v>
      </c>
      <c r="I21" s="21">
        <v>2</v>
      </c>
      <c r="J21" s="21" t="s">
        <v>14</v>
      </c>
      <c r="K21" s="21">
        <v>2</v>
      </c>
      <c r="L21" s="31" t="s">
        <v>14</v>
      </c>
      <c r="M21" s="38">
        <v>2</v>
      </c>
      <c r="N21" s="9"/>
    </row>
    <row r="22" spans="1:14" x14ac:dyDescent="0.3">
      <c r="A22" s="10"/>
      <c r="B22" s="21" t="s">
        <v>17</v>
      </c>
      <c r="C22" s="25">
        <v>43073</v>
      </c>
      <c r="D22" s="21" t="s">
        <v>15</v>
      </c>
      <c r="E22" s="21">
        <v>1</v>
      </c>
      <c r="F22" s="21" t="s">
        <v>14</v>
      </c>
      <c r="G22" s="21">
        <v>2</v>
      </c>
      <c r="H22" s="21" t="s">
        <v>14</v>
      </c>
      <c r="I22" s="21">
        <v>2</v>
      </c>
      <c r="J22" s="21" t="s">
        <v>14</v>
      </c>
      <c r="K22" s="21">
        <v>2</v>
      </c>
      <c r="L22" s="31" t="s">
        <v>14</v>
      </c>
      <c r="M22" s="38">
        <v>2</v>
      </c>
      <c r="N22" s="9"/>
    </row>
    <row r="23" spans="1:14" x14ac:dyDescent="0.3">
      <c r="A23" s="10"/>
      <c r="B23" s="21" t="s">
        <v>17</v>
      </c>
      <c r="C23" s="25">
        <v>43073</v>
      </c>
      <c r="D23" s="21" t="s">
        <v>14</v>
      </c>
      <c r="E23" s="21">
        <v>2</v>
      </c>
      <c r="F23" s="21" t="s">
        <v>14</v>
      </c>
      <c r="G23" s="21">
        <v>2</v>
      </c>
      <c r="H23" s="21" t="s">
        <v>14</v>
      </c>
      <c r="I23" s="21">
        <v>2</v>
      </c>
      <c r="J23" s="21" t="s">
        <v>14</v>
      </c>
      <c r="K23" s="21">
        <v>2</v>
      </c>
      <c r="L23" s="31" t="s">
        <v>15</v>
      </c>
      <c r="M23" s="38">
        <v>1</v>
      </c>
      <c r="N23" s="9"/>
    </row>
    <row r="24" spans="1:14" x14ac:dyDescent="0.3">
      <c r="A24" s="10"/>
      <c r="B24" s="21" t="s">
        <v>17</v>
      </c>
      <c r="C24" s="25">
        <v>43073</v>
      </c>
      <c r="D24" s="21" t="s">
        <v>14</v>
      </c>
      <c r="E24" s="21">
        <v>2</v>
      </c>
      <c r="F24" s="21" t="s">
        <v>14</v>
      </c>
      <c r="G24" s="21">
        <v>2</v>
      </c>
      <c r="H24" s="21" t="s">
        <v>14</v>
      </c>
      <c r="I24" s="21">
        <v>2</v>
      </c>
      <c r="J24" s="21" t="s">
        <v>14</v>
      </c>
      <c r="K24" s="21">
        <v>2</v>
      </c>
      <c r="L24" s="31" t="s">
        <v>14</v>
      </c>
      <c r="M24" s="38">
        <v>2</v>
      </c>
      <c r="N24" s="9"/>
    </row>
    <row r="25" spans="1:14" x14ac:dyDescent="0.3">
      <c r="A25" s="10"/>
      <c r="B25" s="21" t="s">
        <v>17</v>
      </c>
      <c r="C25" s="25">
        <v>43073</v>
      </c>
      <c r="D25" s="21" t="s">
        <v>15</v>
      </c>
      <c r="E25" s="21">
        <v>1</v>
      </c>
      <c r="F25" s="21" t="s">
        <v>14</v>
      </c>
      <c r="G25" s="21">
        <v>2</v>
      </c>
      <c r="H25" s="21" t="s">
        <v>14</v>
      </c>
      <c r="I25" s="21">
        <v>2</v>
      </c>
      <c r="J25" s="21" t="s">
        <v>14</v>
      </c>
      <c r="K25" s="21">
        <v>2</v>
      </c>
      <c r="L25" s="31" t="s">
        <v>14</v>
      </c>
      <c r="M25" s="38">
        <v>2</v>
      </c>
      <c r="N25" s="9"/>
    </row>
    <row r="26" spans="1:14" x14ac:dyDescent="0.3">
      <c r="A26" s="10"/>
      <c r="B26" s="21" t="s">
        <v>17</v>
      </c>
      <c r="C26" s="25">
        <v>43073</v>
      </c>
      <c r="D26" s="21" t="s">
        <v>14</v>
      </c>
      <c r="E26" s="21">
        <v>2</v>
      </c>
      <c r="F26" s="21" t="s">
        <v>14</v>
      </c>
      <c r="G26" s="21">
        <v>2</v>
      </c>
      <c r="H26" s="21" t="s">
        <v>14</v>
      </c>
      <c r="I26" s="21">
        <v>2</v>
      </c>
      <c r="J26" s="21" t="s">
        <v>14</v>
      </c>
      <c r="K26" s="21">
        <v>2</v>
      </c>
      <c r="L26" s="31" t="s">
        <v>14</v>
      </c>
      <c r="M26" s="38">
        <v>2</v>
      </c>
      <c r="N26" s="9"/>
    </row>
    <row r="27" spans="1:14" x14ac:dyDescent="0.3">
      <c r="A27" s="10"/>
      <c r="B27" s="21" t="s">
        <v>17</v>
      </c>
      <c r="C27" s="25">
        <v>43073</v>
      </c>
      <c r="D27" s="21" t="s">
        <v>14</v>
      </c>
      <c r="E27" s="21">
        <v>2</v>
      </c>
      <c r="F27" s="21" t="s">
        <v>14</v>
      </c>
      <c r="G27" s="21">
        <v>2</v>
      </c>
      <c r="H27" s="21" t="s">
        <v>14</v>
      </c>
      <c r="I27" s="21">
        <v>2</v>
      </c>
      <c r="J27" s="21" t="s">
        <v>14</v>
      </c>
      <c r="K27" s="21">
        <v>2</v>
      </c>
      <c r="L27" s="31" t="s">
        <v>14</v>
      </c>
      <c r="M27" s="38">
        <v>2</v>
      </c>
      <c r="N27" s="9"/>
    </row>
    <row r="28" spans="1:14" x14ac:dyDescent="0.3">
      <c r="A28" s="10"/>
      <c r="B28" s="21" t="s">
        <v>17</v>
      </c>
      <c r="C28" s="25">
        <v>43073</v>
      </c>
      <c r="D28" s="21" t="s">
        <v>14</v>
      </c>
      <c r="E28" s="21">
        <v>2</v>
      </c>
      <c r="F28" s="21" t="s">
        <v>14</v>
      </c>
      <c r="G28" s="21">
        <v>2</v>
      </c>
      <c r="H28" s="21" t="s">
        <v>14</v>
      </c>
      <c r="I28" s="21">
        <v>2</v>
      </c>
      <c r="J28" s="21" t="s">
        <v>14</v>
      </c>
      <c r="K28" s="21">
        <v>2</v>
      </c>
      <c r="L28" s="31" t="s">
        <v>14</v>
      </c>
      <c r="M28" s="38">
        <v>2</v>
      </c>
      <c r="N28" s="9"/>
    </row>
    <row r="29" spans="1:14" x14ac:dyDescent="0.3">
      <c r="A29" s="10"/>
      <c r="B29" s="21" t="s">
        <v>17</v>
      </c>
      <c r="C29" s="25">
        <v>43073</v>
      </c>
      <c r="D29" s="21" t="s">
        <v>15</v>
      </c>
      <c r="E29" s="21">
        <v>1</v>
      </c>
      <c r="F29" s="21" t="s">
        <v>16</v>
      </c>
      <c r="G29" s="21">
        <v>0</v>
      </c>
      <c r="H29" s="21" t="s">
        <v>14</v>
      </c>
      <c r="I29" s="21">
        <v>2</v>
      </c>
      <c r="J29" s="21" t="s">
        <v>14</v>
      </c>
      <c r="K29" s="21">
        <v>2</v>
      </c>
      <c r="L29" s="31" t="s">
        <v>14</v>
      </c>
      <c r="M29" s="38">
        <v>2</v>
      </c>
      <c r="N29" s="9"/>
    </row>
    <row r="30" spans="1:14" x14ac:dyDescent="0.3">
      <c r="A30" s="10"/>
      <c r="B30" s="21" t="s">
        <v>17</v>
      </c>
      <c r="C30" s="25">
        <v>43073</v>
      </c>
      <c r="D30" s="21" t="s">
        <v>16</v>
      </c>
      <c r="E30" s="21">
        <v>0</v>
      </c>
      <c r="F30" s="21" t="s">
        <v>14</v>
      </c>
      <c r="G30" s="21">
        <v>2</v>
      </c>
      <c r="H30" s="21" t="s">
        <v>14</v>
      </c>
      <c r="I30" s="21">
        <v>2</v>
      </c>
      <c r="J30" s="21" t="s">
        <v>14</v>
      </c>
      <c r="K30" s="21">
        <v>2</v>
      </c>
      <c r="L30" s="31" t="s">
        <v>16</v>
      </c>
      <c r="M30" s="38">
        <v>0</v>
      </c>
      <c r="N30" s="9"/>
    </row>
    <row r="31" spans="1:14" x14ac:dyDescent="0.3">
      <c r="A31" s="10"/>
      <c r="B31" s="21" t="s">
        <v>17</v>
      </c>
      <c r="C31" s="25">
        <v>43073</v>
      </c>
      <c r="D31" s="21" t="s">
        <v>14</v>
      </c>
      <c r="E31" s="21">
        <v>2</v>
      </c>
      <c r="F31" s="21" t="s">
        <v>14</v>
      </c>
      <c r="G31" s="21">
        <v>2</v>
      </c>
      <c r="H31" s="21" t="s">
        <v>14</v>
      </c>
      <c r="I31" s="21">
        <v>2</v>
      </c>
      <c r="J31" s="21" t="s">
        <v>14</v>
      </c>
      <c r="K31" s="21">
        <v>2</v>
      </c>
      <c r="L31" s="31" t="s">
        <v>14</v>
      </c>
      <c r="M31" s="38">
        <v>2</v>
      </c>
      <c r="N31" s="9"/>
    </row>
    <row r="32" spans="1:14" x14ac:dyDescent="0.3">
      <c r="A32" s="10"/>
      <c r="B32" s="21" t="s">
        <v>17</v>
      </c>
      <c r="C32" s="25">
        <v>43073</v>
      </c>
      <c r="D32" s="21" t="s">
        <v>15</v>
      </c>
      <c r="E32" s="21">
        <v>1</v>
      </c>
      <c r="F32" s="21" t="s">
        <v>14</v>
      </c>
      <c r="G32" s="21">
        <v>2</v>
      </c>
      <c r="H32" s="21" t="s">
        <v>14</v>
      </c>
      <c r="I32" s="21">
        <v>2</v>
      </c>
      <c r="J32" s="21" t="s">
        <v>14</v>
      </c>
      <c r="K32" s="21">
        <v>2</v>
      </c>
      <c r="L32" s="31" t="s">
        <v>14</v>
      </c>
      <c r="M32" s="38">
        <v>2</v>
      </c>
      <c r="N32" s="9"/>
    </row>
    <row r="33" spans="1:14" x14ac:dyDescent="0.3">
      <c r="A33" s="10"/>
      <c r="B33" s="21" t="s">
        <v>17</v>
      </c>
      <c r="C33" s="25">
        <v>43073</v>
      </c>
      <c r="D33" s="21" t="s">
        <v>14</v>
      </c>
      <c r="E33" s="21">
        <v>2</v>
      </c>
      <c r="F33" s="21" t="s">
        <v>14</v>
      </c>
      <c r="G33" s="21">
        <v>2</v>
      </c>
      <c r="H33" s="21" t="s">
        <v>14</v>
      </c>
      <c r="I33" s="21">
        <v>2</v>
      </c>
      <c r="J33" s="21" t="s">
        <v>14</v>
      </c>
      <c r="K33" s="21">
        <v>2</v>
      </c>
      <c r="L33" s="31" t="s">
        <v>16</v>
      </c>
      <c r="M33" s="38">
        <v>0</v>
      </c>
      <c r="N33" s="9"/>
    </row>
    <row r="34" spans="1:14" x14ac:dyDescent="0.3">
      <c r="A34" s="10"/>
      <c r="B34" s="21" t="s">
        <v>17</v>
      </c>
      <c r="C34" s="25">
        <v>43073</v>
      </c>
      <c r="D34" s="21" t="s">
        <v>14</v>
      </c>
      <c r="E34" s="21">
        <v>2</v>
      </c>
      <c r="F34" s="21" t="s">
        <v>14</v>
      </c>
      <c r="G34" s="21">
        <v>2</v>
      </c>
      <c r="H34" s="21" t="s">
        <v>14</v>
      </c>
      <c r="I34" s="21">
        <v>2</v>
      </c>
      <c r="J34" s="21" t="s">
        <v>14</v>
      </c>
      <c r="K34" s="21">
        <v>2</v>
      </c>
      <c r="L34" s="31" t="s">
        <v>14</v>
      </c>
      <c r="M34" s="38">
        <v>2</v>
      </c>
      <c r="N34" s="9"/>
    </row>
    <row r="35" spans="1:14" x14ac:dyDescent="0.3">
      <c r="A35" s="10"/>
      <c r="B35" s="21" t="s">
        <v>17</v>
      </c>
      <c r="C35" s="25">
        <v>43073</v>
      </c>
      <c r="D35" s="21" t="s">
        <v>14</v>
      </c>
      <c r="E35" s="21">
        <v>2</v>
      </c>
      <c r="F35" s="21" t="s">
        <v>14</v>
      </c>
      <c r="G35" s="21">
        <v>2</v>
      </c>
      <c r="H35" s="21" t="s">
        <v>14</v>
      </c>
      <c r="I35" s="21">
        <v>2</v>
      </c>
      <c r="J35" s="21" t="s">
        <v>14</v>
      </c>
      <c r="K35" s="21">
        <v>2</v>
      </c>
      <c r="L35" s="31" t="s">
        <v>14</v>
      </c>
      <c r="M35" s="38">
        <v>2</v>
      </c>
      <c r="N35" s="9"/>
    </row>
    <row r="36" spans="1:14" x14ac:dyDescent="0.3">
      <c r="A36" s="10"/>
      <c r="B36" s="21" t="s">
        <v>17</v>
      </c>
      <c r="C36" s="25">
        <v>43073</v>
      </c>
      <c r="D36" s="21" t="s">
        <v>14</v>
      </c>
      <c r="E36" s="21">
        <v>2</v>
      </c>
      <c r="F36" s="21" t="s">
        <v>14</v>
      </c>
      <c r="G36" s="21">
        <v>2</v>
      </c>
      <c r="H36" s="21" t="s">
        <v>14</v>
      </c>
      <c r="I36" s="21">
        <v>2</v>
      </c>
      <c r="J36" s="21" t="s">
        <v>14</v>
      </c>
      <c r="K36" s="21">
        <v>2</v>
      </c>
      <c r="L36" s="31" t="s">
        <v>14</v>
      </c>
      <c r="M36" s="38">
        <v>2</v>
      </c>
      <c r="N36" s="9"/>
    </row>
    <row r="37" spans="1:14" x14ac:dyDescent="0.3">
      <c r="A37" s="10"/>
      <c r="B37" s="21" t="s">
        <v>17</v>
      </c>
      <c r="C37" s="25">
        <v>43073</v>
      </c>
      <c r="D37" s="21" t="s">
        <v>14</v>
      </c>
      <c r="E37" s="21">
        <v>2</v>
      </c>
      <c r="F37" s="21" t="s">
        <v>15</v>
      </c>
      <c r="G37" s="21">
        <v>1</v>
      </c>
      <c r="H37" s="21" t="s">
        <v>14</v>
      </c>
      <c r="I37" s="21">
        <v>2</v>
      </c>
      <c r="J37" s="21" t="s">
        <v>14</v>
      </c>
      <c r="K37" s="21">
        <v>2</v>
      </c>
      <c r="L37" s="31" t="s">
        <v>14</v>
      </c>
      <c r="M37" s="38">
        <v>2</v>
      </c>
      <c r="N37" s="9"/>
    </row>
    <row r="38" spans="1:14" x14ac:dyDescent="0.3">
      <c r="A38" s="10"/>
      <c r="B38" s="21" t="s">
        <v>17</v>
      </c>
      <c r="C38" s="25">
        <v>43073</v>
      </c>
      <c r="D38" s="21" t="s">
        <v>14</v>
      </c>
      <c r="E38" s="21">
        <v>2</v>
      </c>
      <c r="F38" s="21" t="s">
        <v>14</v>
      </c>
      <c r="G38" s="21">
        <v>2</v>
      </c>
      <c r="H38" s="21" t="s">
        <v>14</v>
      </c>
      <c r="I38" s="21">
        <v>2</v>
      </c>
      <c r="J38" s="21" t="s">
        <v>14</v>
      </c>
      <c r="K38" s="21">
        <v>2</v>
      </c>
      <c r="L38" s="31" t="s">
        <v>14</v>
      </c>
      <c r="M38" s="38">
        <v>2</v>
      </c>
      <c r="N38" s="9"/>
    </row>
    <row r="39" spans="1:14" x14ac:dyDescent="0.3">
      <c r="A39" s="10"/>
      <c r="B39" s="21" t="s">
        <v>17</v>
      </c>
      <c r="C39" s="25">
        <v>43073</v>
      </c>
      <c r="D39" s="21" t="s">
        <v>14</v>
      </c>
      <c r="E39" s="21">
        <v>2</v>
      </c>
      <c r="F39" s="21" t="s">
        <v>14</v>
      </c>
      <c r="G39" s="21">
        <v>2</v>
      </c>
      <c r="H39" s="21" t="s">
        <v>14</v>
      </c>
      <c r="I39" s="21">
        <v>2</v>
      </c>
      <c r="J39" s="21" t="s">
        <v>14</v>
      </c>
      <c r="K39" s="21">
        <v>2</v>
      </c>
      <c r="L39" s="31" t="s">
        <v>14</v>
      </c>
      <c r="M39" s="38">
        <v>2</v>
      </c>
      <c r="N39" s="9"/>
    </row>
    <row r="40" spans="1:14" x14ac:dyDescent="0.3">
      <c r="A40" s="10"/>
      <c r="B40" s="21" t="s">
        <v>17</v>
      </c>
      <c r="C40" s="25">
        <v>43073</v>
      </c>
      <c r="D40" s="21" t="s">
        <v>14</v>
      </c>
      <c r="E40" s="21">
        <v>2</v>
      </c>
      <c r="F40" s="21" t="s">
        <v>14</v>
      </c>
      <c r="G40" s="21">
        <v>2</v>
      </c>
      <c r="H40" s="21" t="s">
        <v>14</v>
      </c>
      <c r="I40" s="21">
        <v>2</v>
      </c>
      <c r="J40" s="21" t="s">
        <v>14</v>
      </c>
      <c r="K40" s="21">
        <v>2</v>
      </c>
      <c r="L40" s="31" t="s">
        <v>14</v>
      </c>
      <c r="M40" s="38">
        <v>2</v>
      </c>
      <c r="N40" s="9"/>
    </row>
    <row r="41" spans="1:14" x14ac:dyDescent="0.3">
      <c r="A41" s="10"/>
      <c r="B41" s="21" t="s">
        <v>17</v>
      </c>
      <c r="C41" s="25">
        <v>43073</v>
      </c>
      <c r="D41" s="21" t="s">
        <v>14</v>
      </c>
      <c r="E41" s="21">
        <v>2</v>
      </c>
      <c r="F41" s="21" t="s">
        <v>14</v>
      </c>
      <c r="G41" s="21">
        <v>2</v>
      </c>
      <c r="H41" s="21" t="s">
        <v>14</v>
      </c>
      <c r="I41" s="21">
        <v>2</v>
      </c>
      <c r="J41" s="21" t="s">
        <v>14</v>
      </c>
      <c r="K41" s="21">
        <v>2</v>
      </c>
      <c r="L41" s="31" t="s">
        <v>14</v>
      </c>
      <c r="M41" s="38">
        <v>2</v>
      </c>
      <c r="N41" s="9"/>
    </row>
    <row r="42" spans="1:14" x14ac:dyDescent="0.3">
      <c r="A42" s="10"/>
      <c r="B42" s="21" t="s">
        <v>17</v>
      </c>
      <c r="C42" s="25">
        <v>43073</v>
      </c>
      <c r="D42" s="21" t="s">
        <v>14</v>
      </c>
      <c r="E42" s="21">
        <v>2</v>
      </c>
      <c r="F42" s="21" t="s">
        <v>14</v>
      </c>
      <c r="G42" s="21">
        <v>2</v>
      </c>
      <c r="H42" s="21" t="s">
        <v>14</v>
      </c>
      <c r="I42" s="21">
        <v>2</v>
      </c>
      <c r="J42" s="21" t="s">
        <v>14</v>
      </c>
      <c r="K42" s="21">
        <v>2</v>
      </c>
      <c r="L42" s="31" t="s">
        <v>14</v>
      </c>
      <c r="M42" s="38">
        <v>2</v>
      </c>
      <c r="N42" s="9"/>
    </row>
    <row r="43" spans="1:14" x14ac:dyDescent="0.3">
      <c r="A43" s="10"/>
      <c r="B43" s="21" t="s">
        <v>17</v>
      </c>
      <c r="C43" s="25">
        <v>43108</v>
      </c>
      <c r="D43" s="21" t="s">
        <v>14</v>
      </c>
      <c r="E43" s="21">
        <v>2</v>
      </c>
      <c r="F43" s="21" t="s">
        <v>14</v>
      </c>
      <c r="G43" s="21">
        <v>2</v>
      </c>
      <c r="H43" s="21" t="s">
        <v>14</v>
      </c>
      <c r="I43" s="21">
        <v>2</v>
      </c>
      <c r="J43" s="21" t="s">
        <v>14</v>
      </c>
      <c r="K43" s="21">
        <v>2</v>
      </c>
      <c r="L43" s="31" t="s">
        <v>14</v>
      </c>
      <c r="M43" s="38">
        <v>2</v>
      </c>
      <c r="N43" s="9"/>
    </row>
    <row r="44" spans="1:14" x14ac:dyDescent="0.3">
      <c r="A44" s="10"/>
      <c r="B44" s="21" t="s">
        <v>17</v>
      </c>
      <c r="C44" s="25">
        <v>43108</v>
      </c>
      <c r="D44" s="21" t="s">
        <v>15</v>
      </c>
      <c r="E44" s="21">
        <v>1</v>
      </c>
      <c r="F44" s="21" t="s">
        <v>14</v>
      </c>
      <c r="G44" s="21">
        <v>2</v>
      </c>
      <c r="H44" s="21" t="s">
        <v>14</v>
      </c>
      <c r="I44" s="21">
        <v>2</v>
      </c>
      <c r="J44" s="21" t="s">
        <v>15</v>
      </c>
      <c r="K44" s="21">
        <v>1</v>
      </c>
      <c r="L44" s="31" t="s">
        <v>14</v>
      </c>
      <c r="M44" s="38">
        <v>2</v>
      </c>
      <c r="N44" s="9"/>
    </row>
    <row r="45" spans="1:14" x14ac:dyDescent="0.3">
      <c r="A45" s="10"/>
      <c r="B45" s="21" t="s">
        <v>17</v>
      </c>
      <c r="C45" s="25">
        <v>43108</v>
      </c>
      <c r="D45" s="21" t="s">
        <v>15</v>
      </c>
      <c r="E45" s="21">
        <v>1</v>
      </c>
      <c r="F45" s="21" t="s">
        <v>14</v>
      </c>
      <c r="G45" s="21">
        <v>2</v>
      </c>
      <c r="H45" s="21" t="s">
        <v>14</v>
      </c>
      <c r="I45" s="21">
        <v>2</v>
      </c>
      <c r="J45" s="21" t="s">
        <v>14</v>
      </c>
      <c r="K45" s="21">
        <v>2</v>
      </c>
      <c r="L45" s="31" t="s">
        <v>14</v>
      </c>
      <c r="M45" s="38">
        <v>2</v>
      </c>
      <c r="N45" s="9"/>
    </row>
    <row r="46" spans="1:14" x14ac:dyDescent="0.3">
      <c r="A46" s="10"/>
      <c r="B46" s="21" t="s">
        <v>17</v>
      </c>
      <c r="C46" s="25">
        <v>43108</v>
      </c>
      <c r="D46" s="21" t="s">
        <v>15</v>
      </c>
      <c r="E46" s="21">
        <v>1</v>
      </c>
      <c r="F46" s="21" t="s">
        <v>14</v>
      </c>
      <c r="G46" s="21">
        <v>2</v>
      </c>
      <c r="H46" s="21" t="s">
        <v>14</v>
      </c>
      <c r="I46" s="21">
        <v>2</v>
      </c>
      <c r="J46" s="21" t="s">
        <v>14</v>
      </c>
      <c r="K46" s="21">
        <v>2</v>
      </c>
      <c r="L46" s="31" t="s">
        <v>14</v>
      </c>
      <c r="M46" s="38">
        <v>2</v>
      </c>
      <c r="N46" s="9"/>
    </row>
    <row r="47" spans="1:14" x14ac:dyDescent="0.3">
      <c r="A47" s="10"/>
      <c r="B47" s="21" t="s">
        <v>17</v>
      </c>
      <c r="C47" s="25">
        <v>43108</v>
      </c>
      <c r="D47" s="21" t="s">
        <v>15</v>
      </c>
      <c r="E47" s="21">
        <v>1</v>
      </c>
      <c r="F47" s="21" t="s">
        <v>14</v>
      </c>
      <c r="G47" s="21">
        <v>2</v>
      </c>
      <c r="H47" s="21" t="s">
        <v>14</v>
      </c>
      <c r="I47" s="21">
        <v>2</v>
      </c>
      <c r="J47" s="21" t="s">
        <v>14</v>
      </c>
      <c r="K47" s="21">
        <v>2</v>
      </c>
      <c r="L47" s="31" t="s">
        <v>14</v>
      </c>
      <c r="M47" s="38">
        <v>2</v>
      </c>
      <c r="N47" s="9"/>
    </row>
    <row r="48" spans="1:14" x14ac:dyDescent="0.3">
      <c r="A48" s="10"/>
      <c r="B48" s="21" t="s">
        <v>17</v>
      </c>
      <c r="C48" s="25">
        <v>43108</v>
      </c>
      <c r="D48" s="21" t="s">
        <v>15</v>
      </c>
      <c r="E48" s="21">
        <v>1</v>
      </c>
      <c r="F48" s="21" t="s">
        <v>15</v>
      </c>
      <c r="G48" s="21">
        <v>1</v>
      </c>
      <c r="H48" s="21" t="s">
        <v>14</v>
      </c>
      <c r="I48" s="21">
        <v>2</v>
      </c>
      <c r="J48" s="21" t="s">
        <v>15</v>
      </c>
      <c r="K48" s="21">
        <v>1</v>
      </c>
      <c r="L48" s="31" t="s">
        <v>15</v>
      </c>
      <c r="M48" s="38">
        <v>1</v>
      </c>
      <c r="N48" s="9"/>
    </row>
    <row r="49" spans="1:14" x14ac:dyDescent="0.3">
      <c r="A49" s="10"/>
      <c r="B49" s="21" t="s">
        <v>17</v>
      </c>
      <c r="C49" s="25">
        <v>43108</v>
      </c>
      <c r="D49" s="21" t="s">
        <v>15</v>
      </c>
      <c r="E49" s="21">
        <v>1</v>
      </c>
      <c r="F49" s="21" t="s">
        <v>14</v>
      </c>
      <c r="G49" s="21">
        <v>2</v>
      </c>
      <c r="H49" s="21" t="s">
        <v>14</v>
      </c>
      <c r="I49" s="21">
        <v>2</v>
      </c>
      <c r="J49" s="21" t="s">
        <v>14</v>
      </c>
      <c r="K49" s="21">
        <v>2</v>
      </c>
      <c r="L49" s="31" t="s">
        <v>14</v>
      </c>
      <c r="M49" s="38">
        <v>2</v>
      </c>
      <c r="N49" s="9"/>
    </row>
    <row r="50" spans="1:14" x14ac:dyDescent="0.3">
      <c r="A50" s="10"/>
      <c r="B50" s="21" t="s">
        <v>17</v>
      </c>
      <c r="C50" s="25">
        <v>43108</v>
      </c>
      <c r="D50" s="21" t="s">
        <v>15</v>
      </c>
      <c r="E50" s="21">
        <v>1</v>
      </c>
      <c r="F50" s="21" t="s">
        <v>14</v>
      </c>
      <c r="G50" s="21">
        <v>2</v>
      </c>
      <c r="H50" s="21" t="s">
        <v>14</v>
      </c>
      <c r="I50" s="21">
        <v>2</v>
      </c>
      <c r="J50" s="21" t="s">
        <v>15</v>
      </c>
      <c r="K50" s="21">
        <v>1</v>
      </c>
      <c r="L50" s="31" t="s">
        <v>14</v>
      </c>
      <c r="M50" s="38">
        <v>2</v>
      </c>
      <c r="N50" s="9"/>
    </row>
    <row r="51" spans="1:14" x14ac:dyDescent="0.3">
      <c r="A51" s="10"/>
      <c r="B51" s="21" t="s">
        <v>17</v>
      </c>
      <c r="C51" s="25">
        <v>43108</v>
      </c>
      <c r="D51" s="21" t="s">
        <v>16</v>
      </c>
      <c r="E51" s="21">
        <v>0</v>
      </c>
      <c r="F51" s="21" t="s">
        <v>15</v>
      </c>
      <c r="G51" s="21">
        <v>1</v>
      </c>
      <c r="H51" s="21" t="s">
        <v>14</v>
      </c>
      <c r="I51" s="21">
        <v>2</v>
      </c>
      <c r="J51" s="21" t="s">
        <v>15</v>
      </c>
      <c r="K51" s="21">
        <v>1</v>
      </c>
      <c r="L51" s="31" t="s">
        <v>14</v>
      </c>
      <c r="M51" s="38">
        <v>2</v>
      </c>
      <c r="N51" s="9"/>
    </row>
    <row r="52" spans="1:14" x14ac:dyDescent="0.3">
      <c r="A52" s="10"/>
      <c r="B52" s="21" t="s">
        <v>17</v>
      </c>
      <c r="C52" s="25">
        <v>43108</v>
      </c>
      <c r="D52" s="21" t="s">
        <v>15</v>
      </c>
      <c r="E52" s="21">
        <v>1</v>
      </c>
      <c r="F52" s="21" t="s">
        <v>14</v>
      </c>
      <c r="G52" s="21">
        <v>2</v>
      </c>
      <c r="H52" s="21" t="s">
        <v>14</v>
      </c>
      <c r="I52" s="21">
        <v>2</v>
      </c>
      <c r="J52" s="21" t="s">
        <v>15</v>
      </c>
      <c r="K52" s="21">
        <v>1</v>
      </c>
      <c r="L52" s="31" t="s">
        <v>15</v>
      </c>
      <c r="M52" s="38">
        <v>1</v>
      </c>
      <c r="N52" s="9"/>
    </row>
    <row r="53" spans="1:14" x14ac:dyDescent="0.3">
      <c r="A53" s="10"/>
      <c r="B53" s="21" t="s">
        <v>17</v>
      </c>
      <c r="C53" s="25">
        <v>43108</v>
      </c>
      <c r="D53" s="21" t="s">
        <v>15</v>
      </c>
      <c r="E53" s="21">
        <v>1</v>
      </c>
      <c r="F53" s="21" t="s">
        <v>14</v>
      </c>
      <c r="G53" s="21">
        <v>2</v>
      </c>
      <c r="H53" s="21" t="s">
        <v>14</v>
      </c>
      <c r="I53" s="21">
        <v>2</v>
      </c>
      <c r="J53" s="21" t="s">
        <v>15</v>
      </c>
      <c r="K53" s="21">
        <v>1</v>
      </c>
      <c r="L53" s="31" t="s">
        <v>14</v>
      </c>
      <c r="M53" s="38">
        <v>2</v>
      </c>
      <c r="N53" s="9"/>
    </row>
    <row r="54" spans="1:14" x14ac:dyDescent="0.3">
      <c r="A54" s="10"/>
      <c r="B54" s="21" t="s">
        <v>17</v>
      </c>
      <c r="C54" s="25">
        <v>43108</v>
      </c>
      <c r="D54" s="46" t="s">
        <v>15</v>
      </c>
      <c r="E54" s="46">
        <v>1</v>
      </c>
      <c r="F54" s="46" t="s">
        <v>14</v>
      </c>
      <c r="G54" s="46">
        <v>2</v>
      </c>
      <c r="H54" s="46" t="s">
        <v>14</v>
      </c>
      <c r="I54" s="46">
        <v>2</v>
      </c>
      <c r="J54" s="46" t="s">
        <v>14</v>
      </c>
      <c r="K54" s="46">
        <v>2</v>
      </c>
      <c r="L54" s="48" t="s">
        <v>14</v>
      </c>
      <c r="M54" s="38">
        <v>2</v>
      </c>
      <c r="N54" s="9"/>
    </row>
    <row r="55" spans="1:14" x14ac:dyDescent="0.3">
      <c r="B55" s="40" t="s">
        <v>44</v>
      </c>
      <c r="C55" s="38"/>
      <c r="D55" s="41">
        <f>COUNT(E9:E54)</f>
        <v>46</v>
      </c>
      <c r="E55" s="41"/>
      <c r="F55" s="41">
        <f t="shared" ref="F55:L55" si="0">COUNT(G9:G54)</f>
        <v>46</v>
      </c>
      <c r="G55" s="41"/>
      <c r="H55" s="41">
        <f t="shared" si="0"/>
        <v>46</v>
      </c>
      <c r="I55" s="41"/>
      <c r="J55" s="41">
        <f t="shared" si="0"/>
        <v>46</v>
      </c>
      <c r="K55" s="41"/>
      <c r="L55" s="41">
        <f t="shared" si="0"/>
        <v>46</v>
      </c>
      <c r="M55" s="38"/>
      <c r="N55" s="9"/>
    </row>
    <row r="56" spans="1:14" x14ac:dyDescent="0.3">
      <c r="B56" s="41" t="s">
        <v>45</v>
      </c>
      <c r="C56" s="38"/>
      <c r="D56" s="41"/>
      <c r="E56" s="38"/>
      <c r="F56" s="38"/>
      <c r="G56" s="38"/>
      <c r="H56" s="38"/>
      <c r="I56" s="38"/>
      <c r="J56" s="38"/>
      <c r="K56" s="38"/>
      <c r="L56" s="108"/>
      <c r="M56" s="38"/>
      <c r="N56" s="9"/>
    </row>
    <row r="57" spans="1:14" x14ac:dyDescent="0.3">
      <c r="B57" s="40" t="s">
        <v>46</v>
      </c>
      <c r="C57" s="38"/>
      <c r="D57" s="41">
        <f>COUNTIF(E9:E54,"2")</f>
        <v>29</v>
      </c>
      <c r="E57" s="41"/>
      <c r="F57" s="41">
        <f t="shared" ref="F57:L57" si="1">COUNTIF(G9:G54,"2")</f>
        <v>41</v>
      </c>
      <c r="G57" s="41"/>
      <c r="H57" s="41">
        <f t="shared" si="1"/>
        <v>46</v>
      </c>
      <c r="I57" s="41"/>
      <c r="J57" s="41">
        <f t="shared" si="1"/>
        <v>40</v>
      </c>
      <c r="K57" s="41"/>
      <c r="L57" s="41">
        <f t="shared" si="1"/>
        <v>38</v>
      </c>
      <c r="M57" s="38"/>
      <c r="N57" s="9"/>
    </row>
    <row r="58" spans="1:14" x14ac:dyDescent="0.3">
      <c r="B58" s="40" t="s">
        <v>47</v>
      </c>
      <c r="C58" s="38"/>
      <c r="D58" s="41">
        <f>COUNTIF(E9:E54,"1")</f>
        <v>15</v>
      </c>
      <c r="E58" s="41"/>
      <c r="F58" s="41">
        <f t="shared" ref="F58:L58" si="2">COUNTIF(G9:G54,"1")</f>
        <v>4</v>
      </c>
      <c r="G58" s="41"/>
      <c r="H58" s="41">
        <f t="shared" si="2"/>
        <v>0</v>
      </c>
      <c r="I58" s="41"/>
      <c r="J58" s="41">
        <f t="shared" si="2"/>
        <v>6</v>
      </c>
      <c r="K58" s="41"/>
      <c r="L58" s="41">
        <f t="shared" si="2"/>
        <v>5</v>
      </c>
      <c r="M58" s="38"/>
      <c r="N58" s="9"/>
    </row>
    <row r="59" spans="1:14" x14ac:dyDescent="0.3">
      <c r="B59" s="40" t="s">
        <v>48</v>
      </c>
      <c r="C59" s="38"/>
      <c r="D59" s="41">
        <f>COUNTIF(E9:E54,"0")</f>
        <v>2</v>
      </c>
      <c r="E59" s="41"/>
      <c r="F59" s="41">
        <f t="shared" ref="F59:L59" si="3">COUNTIF(G9:G54,"0")</f>
        <v>1</v>
      </c>
      <c r="G59" s="41"/>
      <c r="H59" s="41">
        <f t="shared" si="3"/>
        <v>0</v>
      </c>
      <c r="I59" s="41"/>
      <c r="J59" s="41">
        <f t="shared" si="3"/>
        <v>0</v>
      </c>
      <c r="K59" s="41"/>
      <c r="L59" s="41">
        <f t="shared" si="3"/>
        <v>3</v>
      </c>
      <c r="M59" s="38"/>
      <c r="N59" s="9"/>
    </row>
    <row r="60" spans="1:14" x14ac:dyDescent="0.3">
      <c r="B60" s="40"/>
      <c r="C60" s="38"/>
      <c r="D60" s="41"/>
      <c r="E60" s="38"/>
      <c r="F60" s="38"/>
      <c r="G60" s="38"/>
      <c r="H60" s="38"/>
      <c r="I60" s="38"/>
      <c r="J60" s="38"/>
      <c r="K60" s="38"/>
      <c r="L60" s="108"/>
      <c r="M60" s="38"/>
      <c r="N60" s="9"/>
    </row>
    <row r="61" spans="1:14" x14ac:dyDescent="0.3">
      <c r="B61" s="42" t="s">
        <v>49</v>
      </c>
      <c r="C61" s="38"/>
      <c r="D61" s="49">
        <f>AVERAGE(E9:E54)</f>
        <v>1.5869565217391304</v>
      </c>
      <c r="E61" s="49"/>
      <c r="F61" s="49">
        <f t="shared" ref="F61:L61" si="4">AVERAGE(G9:G54)</f>
        <v>1.8695652173913044</v>
      </c>
      <c r="G61" s="49"/>
      <c r="H61" s="49">
        <f t="shared" si="4"/>
        <v>2</v>
      </c>
      <c r="I61" s="49"/>
      <c r="J61" s="49">
        <f t="shared" si="4"/>
        <v>1.8695652173913044</v>
      </c>
      <c r="K61" s="49"/>
      <c r="L61" s="49">
        <f t="shared" si="4"/>
        <v>1.7608695652173914</v>
      </c>
      <c r="M61" s="38"/>
      <c r="N61" s="9"/>
    </row>
    <row r="62" spans="1:14" x14ac:dyDescent="0.3">
      <c r="B62" s="40" t="s">
        <v>50</v>
      </c>
      <c r="C62" s="38"/>
      <c r="D62" s="41">
        <f>MODE(E9:E54)</f>
        <v>2</v>
      </c>
      <c r="E62" s="41"/>
      <c r="F62" s="41">
        <f t="shared" ref="F62:L62" si="5">MODE(G9:G54)</f>
        <v>2</v>
      </c>
      <c r="G62" s="41"/>
      <c r="H62" s="41">
        <f t="shared" si="5"/>
        <v>2</v>
      </c>
      <c r="I62" s="41"/>
      <c r="J62" s="41">
        <f t="shared" si="5"/>
        <v>2</v>
      </c>
      <c r="K62" s="41"/>
      <c r="L62" s="41">
        <f t="shared" si="5"/>
        <v>2</v>
      </c>
      <c r="M62" s="38"/>
      <c r="N62" s="9"/>
    </row>
    <row r="63" spans="1:14" x14ac:dyDescent="0.3">
      <c r="B63" s="43" t="s">
        <v>51</v>
      </c>
      <c r="C63" s="38"/>
      <c r="D63" s="41">
        <f>MEDIAN(E9:E54)</f>
        <v>2</v>
      </c>
      <c r="E63" s="41"/>
      <c r="F63" s="41">
        <f t="shared" ref="F63:L63" si="6">MEDIAN(G9:G54)</f>
        <v>2</v>
      </c>
      <c r="G63" s="41"/>
      <c r="H63" s="41">
        <f t="shared" si="6"/>
        <v>2</v>
      </c>
      <c r="I63" s="41"/>
      <c r="J63" s="41">
        <f t="shared" si="6"/>
        <v>2</v>
      </c>
      <c r="K63" s="41"/>
      <c r="L63" s="41">
        <f t="shared" si="6"/>
        <v>2</v>
      </c>
      <c r="M63" s="38"/>
      <c r="N63" s="9"/>
    </row>
    <row r="64" spans="1:14" x14ac:dyDescent="0.3">
      <c r="B64" s="42" t="s">
        <v>52</v>
      </c>
      <c r="C64" s="38"/>
      <c r="D64" s="49">
        <f>_xlfn.STDEV.P(E9:E54)</f>
        <v>0.57392951228017763</v>
      </c>
      <c r="E64" s="49"/>
      <c r="F64" s="49">
        <f t="shared" ref="F64:L64" si="7">_xlfn.STDEV.P(G9:G54)</f>
        <v>0.39610580778888255</v>
      </c>
      <c r="G64" s="49"/>
      <c r="H64" s="49">
        <f t="shared" si="7"/>
        <v>0</v>
      </c>
      <c r="I64" s="49"/>
      <c r="J64" s="49">
        <f t="shared" si="7"/>
        <v>0.33678116053977536</v>
      </c>
      <c r="K64" s="49"/>
      <c r="L64" s="49">
        <f t="shared" si="7"/>
        <v>0.5589113100948887</v>
      </c>
      <c r="M64" s="38"/>
      <c r="N64" s="9"/>
    </row>
    <row r="65" spans="2:14" x14ac:dyDescent="0.3">
      <c r="B65" s="44" t="s">
        <v>53</v>
      </c>
      <c r="C65" s="38"/>
      <c r="D65" s="51">
        <f>D57/D55</f>
        <v>0.63043478260869568</v>
      </c>
      <c r="E65" s="51"/>
      <c r="F65" s="51">
        <f t="shared" ref="F65:L65" si="8">F57/F55</f>
        <v>0.89130434782608692</v>
      </c>
      <c r="G65" s="51"/>
      <c r="H65" s="51">
        <f t="shared" si="8"/>
        <v>1</v>
      </c>
      <c r="I65" s="51"/>
      <c r="J65" s="51">
        <f t="shared" si="8"/>
        <v>0.86956521739130432</v>
      </c>
      <c r="K65" s="51"/>
      <c r="L65" s="51">
        <f t="shared" si="8"/>
        <v>0.82608695652173914</v>
      </c>
      <c r="M65" s="38"/>
      <c r="N65" s="9"/>
    </row>
    <row r="66" spans="2:14" ht="15" thickBot="1" x14ac:dyDescent="0.35">
      <c r="B66" s="45"/>
      <c r="C66" s="70"/>
      <c r="D66" s="70"/>
      <c r="E66" s="70"/>
      <c r="F66" s="70"/>
      <c r="G66" s="70"/>
      <c r="H66" s="70"/>
      <c r="I66" s="70"/>
      <c r="J66" s="70"/>
      <c r="K66" s="70"/>
      <c r="L66" s="109"/>
      <c r="M66" s="70"/>
      <c r="N66" s="9"/>
    </row>
    <row r="67" spans="2:14" x14ac:dyDescent="0.3">
      <c r="C67" s="34"/>
      <c r="D67" s="34"/>
      <c r="E67" s="34"/>
      <c r="F67" s="34"/>
      <c r="G67" s="34"/>
      <c r="H67" s="34"/>
      <c r="I67" s="34"/>
      <c r="J67" s="34"/>
      <c r="K67" s="34"/>
      <c r="L67" s="34"/>
      <c r="M67" s="34"/>
    </row>
  </sheetData>
  <mergeCells count="2">
    <mergeCell ref="A1:H2"/>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sqref="A1:H2"/>
    </sheetView>
  </sheetViews>
  <sheetFormatPr defaultColWidth="9.109375" defaultRowHeight="14.4" x14ac:dyDescent="0.3"/>
  <cols>
    <col min="1" max="1" width="5.44140625" style="1" bestFit="1" customWidth="1"/>
    <col min="2" max="2" width="24.44140625" style="18" bestFit="1" customWidth="1"/>
    <col min="3" max="3" width="14.44140625" style="23" bestFit="1" customWidth="1"/>
    <col min="4" max="4" width="35.109375" style="23" bestFit="1" customWidth="1"/>
    <col min="5" max="5" width="6.5546875" style="23" customWidth="1"/>
    <col min="6" max="6" width="36.33203125" style="23" bestFit="1" customWidth="1"/>
    <col min="7" max="7" width="6.109375" style="23" customWidth="1"/>
    <col min="8" max="8" width="36.109375" style="23" bestFit="1" customWidth="1"/>
    <col min="9" max="9" width="6.109375" style="23" customWidth="1"/>
    <col min="10" max="10" width="34.33203125" style="23" bestFit="1" customWidth="1"/>
    <col min="11" max="11" width="6.44140625" style="23" customWidth="1"/>
    <col min="12" max="12" width="35.88671875" style="23" bestFit="1" customWidth="1"/>
    <col min="13" max="13" width="6" style="23" customWidth="1"/>
    <col min="14" max="16384" width="9.109375" style="1"/>
  </cols>
  <sheetData>
    <row r="1" spans="1:13" ht="31.2" x14ac:dyDescent="0.3">
      <c r="A1" s="133" t="s">
        <v>18</v>
      </c>
      <c r="B1" s="133"/>
      <c r="C1" s="133"/>
      <c r="D1" s="133"/>
      <c r="E1" s="133"/>
      <c r="F1" s="133"/>
      <c r="G1" s="133"/>
      <c r="H1" s="133"/>
      <c r="I1" s="97"/>
    </row>
    <row r="2" spans="1:13" ht="31.2" x14ac:dyDescent="0.3">
      <c r="A2" s="133"/>
      <c r="B2" s="133"/>
      <c r="C2" s="133"/>
      <c r="D2" s="133"/>
      <c r="E2" s="133"/>
      <c r="F2" s="133"/>
      <c r="G2" s="133"/>
      <c r="H2" s="133"/>
      <c r="I2" s="97"/>
    </row>
    <row r="4" spans="1:13" ht="16.2" customHeight="1" x14ac:dyDescent="0.3">
      <c r="A4" s="119" t="s">
        <v>0</v>
      </c>
      <c r="B4" s="117" t="s">
        <v>1</v>
      </c>
      <c r="C4" s="19"/>
      <c r="D4" s="27"/>
      <c r="E4" s="27"/>
    </row>
    <row r="5" spans="1:13" ht="13.8" customHeight="1" x14ac:dyDescent="0.35">
      <c r="A5" s="5"/>
      <c r="B5" s="132" t="s">
        <v>2</v>
      </c>
      <c r="C5" s="132"/>
      <c r="D5" s="28"/>
      <c r="E5" s="28"/>
    </row>
    <row r="6" spans="1:13" ht="18" x14ac:dyDescent="0.35">
      <c r="A6" s="5"/>
      <c r="B6" s="117" t="s">
        <v>3</v>
      </c>
      <c r="C6" s="24"/>
      <c r="D6" s="28"/>
      <c r="E6" s="28"/>
    </row>
    <row r="7" spans="1:13" x14ac:dyDescent="0.3">
      <c r="A7" s="7"/>
      <c r="B7" s="118"/>
      <c r="C7" s="20"/>
      <c r="D7" s="20"/>
      <c r="E7" s="20"/>
      <c r="F7" s="20"/>
      <c r="G7" s="20"/>
      <c r="H7" s="20"/>
      <c r="I7" s="20"/>
      <c r="J7" s="20"/>
      <c r="K7" s="20"/>
      <c r="L7" s="20"/>
      <c r="M7" s="20"/>
    </row>
    <row r="8" spans="1:13" s="18" customFormat="1" ht="136.80000000000001" customHeight="1" x14ac:dyDescent="0.3">
      <c r="A8" s="16"/>
      <c r="B8" s="17" t="s">
        <v>4</v>
      </c>
      <c r="C8" s="17" t="s">
        <v>5</v>
      </c>
      <c r="D8" s="17" t="s">
        <v>6</v>
      </c>
      <c r="E8" s="17"/>
      <c r="F8" s="17" t="s">
        <v>7</v>
      </c>
      <c r="G8" s="17"/>
      <c r="H8" s="17" t="s">
        <v>8</v>
      </c>
      <c r="I8" s="17"/>
      <c r="J8" s="17" t="s">
        <v>9</v>
      </c>
      <c r="K8" s="17"/>
      <c r="L8" s="30" t="s">
        <v>10</v>
      </c>
      <c r="M8" s="56"/>
    </row>
    <row r="9" spans="1:13" customFormat="1" x14ac:dyDescent="0.3">
      <c r="B9" s="115" t="s">
        <v>17</v>
      </c>
      <c r="C9" s="25">
        <v>43213</v>
      </c>
      <c r="D9" s="21" t="s">
        <v>14</v>
      </c>
      <c r="E9" s="21">
        <v>2</v>
      </c>
      <c r="F9" s="21" t="s">
        <v>14</v>
      </c>
      <c r="G9" s="21">
        <v>2</v>
      </c>
      <c r="H9" s="21" t="s">
        <v>14</v>
      </c>
      <c r="I9" s="21">
        <v>2</v>
      </c>
      <c r="J9" s="21" t="s">
        <v>14</v>
      </c>
      <c r="K9" s="21">
        <v>2</v>
      </c>
      <c r="L9" s="31" t="s">
        <v>14</v>
      </c>
      <c r="M9" s="38">
        <v>2</v>
      </c>
    </row>
    <row r="10" spans="1:13" customFormat="1" x14ac:dyDescent="0.3">
      <c r="A10" s="10"/>
      <c r="B10" s="115" t="s">
        <v>17</v>
      </c>
      <c r="C10" s="25">
        <v>43213</v>
      </c>
      <c r="D10" s="21" t="s">
        <v>15</v>
      </c>
      <c r="E10" s="21">
        <v>1</v>
      </c>
      <c r="F10" s="21" t="s">
        <v>14</v>
      </c>
      <c r="G10" s="21">
        <v>2</v>
      </c>
      <c r="H10" s="21" t="s">
        <v>14</v>
      </c>
      <c r="I10" s="21">
        <v>2</v>
      </c>
      <c r="J10" s="21" t="s">
        <v>14</v>
      </c>
      <c r="K10" s="21">
        <v>2</v>
      </c>
      <c r="L10" s="31" t="s">
        <v>16</v>
      </c>
      <c r="M10" s="38">
        <v>0</v>
      </c>
    </row>
    <row r="11" spans="1:13" customFormat="1" x14ac:dyDescent="0.3">
      <c r="A11" s="10"/>
      <c r="B11" s="115" t="s">
        <v>17</v>
      </c>
      <c r="C11" s="25">
        <v>43213</v>
      </c>
      <c r="D11" s="21" t="s">
        <v>14</v>
      </c>
      <c r="E11" s="21">
        <v>2</v>
      </c>
      <c r="F11" s="21" t="s">
        <v>14</v>
      </c>
      <c r="G11" s="21">
        <v>2</v>
      </c>
      <c r="H11" s="21" t="s">
        <v>14</v>
      </c>
      <c r="I11" s="21">
        <v>2</v>
      </c>
      <c r="J11" s="21" t="s">
        <v>14</v>
      </c>
      <c r="K11" s="21">
        <v>2</v>
      </c>
      <c r="L11" s="31" t="s">
        <v>14</v>
      </c>
      <c r="M11" s="38">
        <v>2</v>
      </c>
    </row>
    <row r="12" spans="1:13" customFormat="1" x14ac:dyDescent="0.3">
      <c r="A12" s="10"/>
      <c r="B12" s="115" t="s">
        <v>17</v>
      </c>
      <c r="C12" s="25">
        <v>43213</v>
      </c>
      <c r="D12" s="21" t="s">
        <v>14</v>
      </c>
      <c r="E12" s="21">
        <v>2</v>
      </c>
      <c r="F12" s="21" t="s">
        <v>14</v>
      </c>
      <c r="G12" s="21">
        <v>2</v>
      </c>
      <c r="H12" s="21" t="s">
        <v>14</v>
      </c>
      <c r="I12" s="21">
        <v>2</v>
      </c>
      <c r="J12" s="21" t="s">
        <v>14</v>
      </c>
      <c r="K12" s="21">
        <v>2</v>
      </c>
      <c r="L12" s="31" t="s">
        <v>14</v>
      </c>
      <c r="M12" s="38">
        <v>2</v>
      </c>
    </row>
    <row r="13" spans="1:13" customFormat="1" x14ac:dyDescent="0.3">
      <c r="A13" s="10"/>
      <c r="B13" s="115" t="s">
        <v>17</v>
      </c>
      <c r="C13" s="25">
        <v>43213</v>
      </c>
      <c r="D13" s="21" t="s">
        <v>14</v>
      </c>
      <c r="E13" s="21">
        <v>2</v>
      </c>
      <c r="F13" s="21" t="s">
        <v>14</v>
      </c>
      <c r="G13" s="21">
        <v>2</v>
      </c>
      <c r="H13" s="21" t="s">
        <v>14</v>
      </c>
      <c r="I13" s="21">
        <v>2</v>
      </c>
      <c r="J13" s="21" t="s">
        <v>14</v>
      </c>
      <c r="K13" s="21">
        <v>2</v>
      </c>
      <c r="L13" s="31" t="s">
        <v>14</v>
      </c>
      <c r="M13" s="38">
        <v>2</v>
      </c>
    </row>
    <row r="14" spans="1:13" customFormat="1" x14ac:dyDescent="0.3">
      <c r="A14" s="10"/>
      <c r="B14" s="115" t="s">
        <v>17</v>
      </c>
      <c r="C14" s="25">
        <v>43213</v>
      </c>
      <c r="D14" s="21" t="s">
        <v>14</v>
      </c>
      <c r="E14" s="21">
        <v>2</v>
      </c>
      <c r="F14" s="21" t="s">
        <v>14</v>
      </c>
      <c r="G14" s="21">
        <v>2</v>
      </c>
      <c r="H14" s="21" t="s">
        <v>14</v>
      </c>
      <c r="I14" s="21">
        <v>2</v>
      </c>
      <c r="J14" s="21" t="s">
        <v>14</v>
      </c>
      <c r="K14" s="21">
        <v>2</v>
      </c>
      <c r="L14" s="31" t="s">
        <v>14</v>
      </c>
      <c r="M14" s="38">
        <v>2</v>
      </c>
    </row>
    <row r="15" spans="1:13" customFormat="1" x14ac:dyDescent="0.3">
      <c r="A15" s="10"/>
      <c r="B15" s="115" t="s">
        <v>17</v>
      </c>
      <c r="C15" s="25">
        <v>43213</v>
      </c>
      <c r="D15" s="21" t="s">
        <v>14</v>
      </c>
      <c r="E15" s="21">
        <v>2</v>
      </c>
      <c r="F15" s="21" t="s">
        <v>14</v>
      </c>
      <c r="G15" s="21">
        <v>2</v>
      </c>
      <c r="H15" s="21" t="s">
        <v>14</v>
      </c>
      <c r="I15" s="21">
        <v>2</v>
      </c>
      <c r="J15" s="21" t="s">
        <v>14</v>
      </c>
      <c r="K15" s="21">
        <v>2</v>
      </c>
      <c r="L15" s="31" t="s">
        <v>14</v>
      </c>
      <c r="M15" s="38">
        <v>2</v>
      </c>
    </row>
    <row r="16" spans="1:13" customFormat="1" x14ac:dyDescent="0.3">
      <c r="A16" s="10"/>
      <c r="B16" s="115" t="s">
        <v>17</v>
      </c>
      <c r="C16" s="25">
        <v>43213</v>
      </c>
      <c r="D16" s="21" t="s">
        <v>16</v>
      </c>
      <c r="E16" s="21">
        <v>0</v>
      </c>
      <c r="F16" s="21" t="s">
        <v>14</v>
      </c>
      <c r="G16" s="21">
        <v>2</v>
      </c>
      <c r="H16" s="21" t="s">
        <v>14</v>
      </c>
      <c r="I16" s="21">
        <v>2</v>
      </c>
      <c r="J16" s="21" t="s">
        <v>14</v>
      </c>
      <c r="K16" s="21">
        <v>2</v>
      </c>
      <c r="L16" s="31" t="s">
        <v>16</v>
      </c>
      <c r="M16" s="38">
        <v>0</v>
      </c>
    </row>
    <row r="17" spans="1:14" customFormat="1" x14ac:dyDescent="0.3">
      <c r="A17" s="10"/>
      <c r="B17" s="115" t="s">
        <v>17</v>
      </c>
      <c r="C17" s="25">
        <v>43213</v>
      </c>
      <c r="D17" s="21" t="s">
        <v>14</v>
      </c>
      <c r="E17" s="21">
        <v>2</v>
      </c>
      <c r="F17" s="21" t="s">
        <v>14</v>
      </c>
      <c r="G17" s="21">
        <v>2</v>
      </c>
      <c r="H17" s="21" t="s">
        <v>14</v>
      </c>
      <c r="I17" s="21">
        <v>2</v>
      </c>
      <c r="J17" s="21" t="s">
        <v>14</v>
      </c>
      <c r="K17" s="21">
        <v>2</v>
      </c>
      <c r="L17" s="31" t="s">
        <v>14</v>
      </c>
      <c r="M17" s="38">
        <v>2</v>
      </c>
    </row>
    <row r="18" spans="1:14" customFormat="1" x14ac:dyDescent="0.3">
      <c r="A18" s="10"/>
      <c r="B18" s="115" t="s">
        <v>17</v>
      </c>
      <c r="C18" s="25">
        <v>43213</v>
      </c>
      <c r="D18" s="21" t="s">
        <v>14</v>
      </c>
      <c r="E18" s="21">
        <v>2</v>
      </c>
      <c r="F18" s="21" t="s">
        <v>14</v>
      </c>
      <c r="G18" s="21">
        <v>2</v>
      </c>
      <c r="H18" s="21" t="s">
        <v>14</v>
      </c>
      <c r="I18" s="21">
        <v>2</v>
      </c>
      <c r="J18" s="21" t="s">
        <v>14</v>
      </c>
      <c r="K18" s="21">
        <v>2</v>
      </c>
      <c r="L18" s="31" t="s">
        <v>14</v>
      </c>
      <c r="M18" s="38">
        <v>2</v>
      </c>
    </row>
    <row r="19" spans="1:14" customFormat="1" x14ac:dyDescent="0.3">
      <c r="A19" s="10"/>
      <c r="B19" s="115" t="s">
        <v>17</v>
      </c>
      <c r="C19" s="25">
        <v>43213</v>
      </c>
      <c r="D19" s="21" t="s">
        <v>16</v>
      </c>
      <c r="E19" s="21">
        <v>0</v>
      </c>
      <c r="F19" s="21" t="s">
        <v>14</v>
      </c>
      <c r="G19" s="21">
        <v>2</v>
      </c>
      <c r="H19" s="21" t="s">
        <v>14</v>
      </c>
      <c r="I19" s="21">
        <v>2</v>
      </c>
      <c r="J19" s="21" t="s">
        <v>14</v>
      </c>
      <c r="K19" s="21">
        <v>2</v>
      </c>
      <c r="L19" s="31" t="s">
        <v>14</v>
      </c>
      <c r="M19" s="38">
        <v>2</v>
      </c>
    </row>
    <row r="20" spans="1:14" customFormat="1" x14ac:dyDescent="0.3">
      <c r="A20" s="10"/>
      <c r="B20" s="115" t="s">
        <v>17</v>
      </c>
      <c r="C20" s="25">
        <v>43213</v>
      </c>
      <c r="D20" s="21" t="s">
        <v>14</v>
      </c>
      <c r="E20" s="21">
        <v>2</v>
      </c>
      <c r="F20" s="21" t="s">
        <v>14</v>
      </c>
      <c r="G20" s="21">
        <v>2</v>
      </c>
      <c r="H20" s="21" t="s">
        <v>14</v>
      </c>
      <c r="I20" s="21">
        <v>2</v>
      </c>
      <c r="J20" s="21" t="s">
        <v>14</v>
      </c>
      <c r="K20" s="21">
        <v>2</v>
      </c>
      <c r="L20" s="31" t="s">
        <v>14</v>
      </c>
      <c r="M20" s="38">
        <v>2</v>
      </c>
    </row>
    <row r="21" spans="1:14" customFormat="1" x14ac:dyDescent="0.3">
      <c r="A21" s="10"/>
      <c r="B21" s="115" t="s">
        <v>17</v>
      </c>
      <c r="C21" s="25">
        <v>43213</v>
      </c>
      <c r="D21" s="21" t="s">
        <v>14</v>
      </c>
      <c r="E21" s="21">
        <v>2</v>
      </c>
      <c r="F21" s="21" t="s">
        <v>15</v>
      </c>
      <c r="G21" s="21">
        <v>1</v>
      </c>
      <c r="H21" s="21" t="s">
        <v>14</v>
      </c>
      <c r="I21" s="21">
        <v>2</v>
      </c>
      <c r="J21" s="21" t="s">
        <v>14</v>
      </c>
      <c r="K21" s="21">
        <v>2</v>
      </c>
      <c r="L21" s="31" t="s">
        <v>14</v>
      </c>
      <c r="M21" s="38">
        <v>2</v>
      </c>
    </row>
    <row r="22" spans="1:14" customFormat="1" x14ac:dyDescent="0.3">
      <c r="A22" s="10"/>
      <c r="B22" s="115" t="s">
        <v>17</v>
      </c>
      <c r="C22" s="25">
        <v>43213</v>
      </c>
      <c r="D22" s="21" t="s">
        <v>15</v>
      </c>
      <c r="E22" s="21">
        <v>1</v>
      </c>
      <c r="F22" s="21" t="s">
        <v>14</v>
      </c>
      <c r="G22" s="21">
        <v>2</v>
      </c>
      <c r="H22" s="21" t="s">
        <v>14</v>
      </c>
      <c r="I22" s="21">
        <v>2</v>
      </c>
      <c r="J22" s="21" t="s">
        <v>14</v>
      </c>
      <c r="K22" s="21">
        <v>2</v>
      </c>
      <c r="L22" s="31" t="s">
        <v>14</v>
      </c>
      <c r="M22" s="38">
        <v>2</v>
      </c>
    </row>
    <row r="23" spans="1:14" customFormat="1" x14ac:dyDescent="0.3">
      <c r="A23" s="10"/>
      <c r="B23" s="115" t="s">
        <v>17</v>
      </c>
      <c r="C23" s="25">
        <v>43213</v>
      </c>
      <c r="D23" s="21" t="s">
        <v>16</v>
      </c>
      <c r="E23" s="21">
        <v>0</v>
      </c>
      <c r="F23" s="21" t="s">
        <v>14</v>
      </c>
      <c r="G23" s="21">
        <v>2</v>
      </c>
      <c r="H23" s="21" t="s">
        <v>14</v>
      </c>
      <c r="I23" s="21">
        <v>2</v>
      </c>
      <c r="J23" s="21" t="s">
        <v>14</v>
      </c>
      <c r="K23" s="21">
        <v>2</v>
      </c>
      <c r="L23" s="31" t="s">
        <v>14</v>
      </c>
      <c r="M23" s="38">
        <v>2</v>
      </c>
    </row>
    <row r="24" spans="1:14" customFormat="1" x14ac:dyDescent="0.3">
      <c r="A24" s="10"/>
      <c r="B24" s="115" t="s">
        <v>17</v>
      </c>
      <c r="C24" s="25">
        <v>43213</v>
      </c>
      <c r="D24" s="21" t="s">
        <v>14</v>
      </c>
      <c r="E24" s="21">
        <v>2</v>
      </c>
      <c r="F24" s="21" t="s">
        <v>14</v>
      </c>
      <c r="G24" s="21">
        <v>2</v>
      </c>
      <c r="H24" s="21" t="s">
        <v>14</v>
      </c>
      <c r="I24" s="21">
        <v>2</v>
      </c>
      <c r="J24" s="21" t="s">
        <v>14</v>
      </c>
      <c r="K24" s="21">
        <v>2</v>
      </c>
      <c r="L24" s="31" t="s">
        <v>14</v>
      </c>
      <c r="M24" s="38">
        <v>2</v>
      </c>
    </row>
    <row r="25" spans="1:14" customFormat="1" x14ac:dyDescent="0.3">
      <c r="A25" s="10"/>
      <c r="B25" s="115" t="s">
        <v>17</v>
      </c>
      <c r="C25" s="37">
        <v>43213</v>
      </c>
      <c r="D25" s="46" t="s">
        <v>14</v>
      </c>
      <c r="E25" s="46">
        <v>2</v>
      </c>
      <c r="F25" s="46" t="s">
        <v>14</v>
      </c>
      <c r="G25" s="46">
        <v>2</v>
      </c>
      <c r="H25" s="46" t="s">
        <v>14</v>
      </c>
      <c r="I25" s="46">
        <v>2</v>
      </c>
      <c r="J25" s="46" t="s">
        <v>14</v>
      </c>
      <c r="K25" s="46">
        <v>2</v>
      </c>
      <c r="L25" s="48" t="s">
        <v>14</v>
      </c>
      <c r="M25" s="76">
        <v>2</v>
      </c>
    </row>
    <row r="26" spans="1:14" x14ac:dyDescent="0.3">
      <c r="B26" s="110" t="s">
        <v>44</v>
      </c>
      <c r="C26" s="38"/>
      <c r="D26" s="41">
        <f>COUNT(E9:E25)</f>
        <v>17</v>
      </c>
      <c r="E26" s="41"/>
      <c r="F26" s="41">
        <f t="shared" ref="F26:L26" si="0">COUNT(G9:G25)</f>
        <v>17</v>
      </c>
      <c r="G26" s="41"/>
      <c r="H26" s="41">
        <f t="shared" si="0"/>
        <v>17</v>
      </c>
      <c r="I26" s="41"/>
      <c r="J26" s="41">
        <f t="shared" si="0"/>
        <v>17</v>
      </c>
      <c r="K26" s="41"/>
      <c r="L26" s="41">
        <f t="shared" si="0"/>
        <v>17</v>
      </c>
      <c r="M26" s="38"/>
      <c r="N26" s="9"/>
    </row>
    <row r="27" spans="1:14" x14ac:dyDescent="0.3">
      <c r="B27" s="111" t="s">
        <v>45</v>
      </c>
      <c r="C27" s="38"/>
      <c r="D27" s="41"/>
      <c r="E27" s="38"/>
      <c r="F27" s="38"/>
      <c r="G27" s="38"/>
      <c r="H27" s="38"/>
      <c r="I27" s="38"/>
      <c r="J27" s="38"/>
      <c r="K27" s="38"/>
      <c r="L27" s="38"/>
      <c r="M27" s="38"/>
      <c r="N27" s="9"/>
    </row>
    <row r="28" spans="1:14" x14ac:dyDescent="0.3">
      <c r="B28" s="110" t="s">
        <v>46</v>
      </c>
      <c r="C28" s="38"/>
      <c r="D28" s="41">
        <f>COUNTIF(E9:E25,"2")</f>
        <v>12</v>
      </c>
      <c r="E28" s="41"/>
      <c r="F28" s="41">
        <f t="shared" ref="F28:L28" si="1">COUNTIF(G9:G25,"2")</f>
        <v>16</v>
      </c>
      <c r="G28" s="41"/>
      <c r="H28" s="41">
        <f t="shared" si="1"/>
        <v>17</v>
      </c>
      <c r="I28" s="41"/>
      <c r="J28" s="41">
        <f t="shared" si="1"/>
        <v>17</v>
      </c>
      <c r="K28" s="41"/>
      <c r="L28" s="41">
        <f t="shared" si="1"/>
        <v>15</v>
      </c>
      <c r="M28" s="38"/>
      <c r="N28" s="9"/>
    </row>
    <row r="29" spans="1:14" x14ac:dyDescent="0.3">
      <c r="B29" s="110" t="s">
        <v>47</v>
      </c>
      <c r="C29" s="38"/>
      <c r="D29" s="41">
        <f>COUNTIF(E9:E25,"1")</f>
        <v>2</v>
      </c>
      <c r="E29" s="41"/>
      <c r="F29" s="41">
        <f t="shared" ref="F29:L29" si="2">COUNTIF(G9:G25,"1")</f>
        <v>1</v>
      </c>
      <c r="G29" s="41"/>
      <c r="H29" s="41">
        <f t="shared" si="2"/>
        <v>0</v>
      </c>
      <c r="I29" s="41"/>
      <c r="J29" s="41">
        <f t="shared" si="2"/>
        <v>0</v>
      </c>
      <c r="K29" s="41"/>
      <c r="L29" s="41">
        <f t="shared" si="2"/>
        <v>0</v>
      </c>
      <c r="M29" s="38"/>
      <c r="N29" s="9"/>
    </row>
    <row r="30" spans="1:14" x14ac:dyDescent="0.3">
      <c r="B30" s="110" t="s">
        <v>48</v>
      </c>
      <c r="C30" s="38"/>
      <c r="D30" s="41">
        <f>COUNTIF(E9:E25,"0")</f>
        <v>3</v>
      </c>
      <c r="E30" s="41"/>
      <c r="F30" s="41">
        <f t="shared" ref="F30:L30" si="3">COUNTIF(G9:G25,"0")</f>
        <v>0</v>
      </c>
      <c r="G30" s="41"/>
      <c r="H30" s="41">
        <f t="shared" si="3"/>
        <v>0</v>
      </c>
      <c r="I30" s="41"/>
      <c r="J30" s="41">
        <f t="shared" si="3"/>
        <v>0</v>
      </c>
      <c r="K30" s="41"/>
      <c r="L30" s="41">
        <f t="shared" si="3"/>
        <v>2</v>
      </c>
      <c r="M30" s="38"/>
      <c r="N30" s="9"/>
    </row>
    <row r="31" spans="1:14" x14ac:dyDescent="0.3">
      <c r="B31" s="110"/>
      <c r="C31" s="38"/>
      <c r="D31" s="41"/>
      <c r="E31" s="38"/>
      <c r="F31" s="38"/>
      <c r="G31" s="38"/>
      <c r="H31" s="38"/>
      <c r="I31" s="38"/>
      <c r="J31" s="38"/>
      <c r="K31" s="38"/>
      <c r="L31" s="38"/>
      <c r="M31" s="38"/>
      <c r="N31" s="9"/>
    </row>
    <row r="32" spans="1:14" x14ac:dyDescent="0.3">
      <c r="B32" s="112" t="s">
        <v>49</v>
      </c>
      <c r="C32" s="38"/>
      <c r="D32" s="49">
        <f>AVERAGE(E9:E25)</f>
        <v>1.5294117647058822</v>
      </c>
      <c r="E32" s="49"/>
      <c r="F32" s="49">
        <f t="shared" ref="F32:L32" si="4">AVERAGE(G9:G25)</f>
        <v>1.9411764705882353</v>
      </c>
      <c r="G32" s="49"/>
      <c r="H32" s="49">
        <f t="shared" si="4"/>
        <v>2</v>
      </c>
      <c r="I32" s="49"/>
      <c r="J32" s="49">
        <f t="shared" si="4"/>
        <v>2</v>
      </c>
      <c r="K32" s="49"/>
      <c r="L32" s="49">
        <f t="shared" si="4"/>
        <v>1.7647058823529411</v>
      </c>
      <c r="M32" s="38"/>
      <c r="N32" s="9"/>
    </row>
    <row r="33" spans="2:14" x14ac:dyDescent="0.3">
      <c r="B33" s="110" t="s">
        <v>50</v>
      </c>
      <c r="C33" s="38"/>
      <c r="D33" s="41">
        <f>MODE(E9:E25)</f>
        <v>2</v>
      </c>
      <c r="E33" s="41"/>
      <c r="F33" s="41">
        <f t="shared" ref="F33:L33" si="5">MODE(G9:G25)</f>
        <v>2</v>
      </c>
      <c r="G33" s="41"/>
      <c r="H33" s="41">
        <f t="shared" si="5"/>
        <v>2</v>
      </c>
      <c r="I33" s="41"/>
      <c r="J33" s="41">
        <f t="shared" si="5"/>
        <v>2</v>
      </c>
      <c r="K33" s="41"/>
      <c r="L33" s="41">
        <f t="shared" si="5"/>
        <v>2</v>
      </c>
      <c r="M33" s="38"/>
      <c r="N33" s="9"/>
    </row>
    <row r="34" spans="2:14" x14ac:dyDescent="0.3">
      <c r="B34" s="113" t="s">
        <v>51</v>
      </c>
      <c r="C34" s="38"/>
      <c r="D34" s="41">
        <f>MEDIAN(E9:E25)</f>
        <v>2</v>
      </c>
      <c r="E34" s="41"/>
      <c r="F34" s="41">
        <f t="shared" ref="F34:L34" si="6">MEDIAN(G9:G25)</f>
        <v>2</v>
      </c>
      <c r="G34" s="41"/>
      <c r="H34" s="41">
        <f t="shared" si="6"/>
        <v>2</v>
      </c>
      <c r="I34" s="41"/>
      <c r="J34" s="41">
        <f t="shared" si="6"/>
        <v>2</v>
      </c>
      <c r="K34" s="41"/>
      <c r="L34" s="41">
        <f t="shared" si="6"/>
        <v>2</v>
      </c>
      <c r="M34" s="38"/>
      <c r="N34" s="9"/>
    </row>
    <row r="35" spans="2:14" x14ac:dyDescent="0.3">
      <c r="B35" s="112" t="s">
        <v>52</v>
      </c>
      <c r="C35" s="38"/>
      <c r="D35" s="49">
        <f>_xlfn.STDEV.P(E9:E25)</f>
        <v>0.77593564460428932</v>
      </c>
      <c r="E35" s="49"/>
      <c r="F35" s="49">
        <f t="shared" ref="F35:L35" si="7">_xlfn.STDEV.P(G9:G25)</f>
        <v>0.23529411764705882</v>
      </c>
      <c r="G35" s="49"/>
      <c r="H35" s="49">
        <f t="shared" si="7"/>
        <v>0</v>
      </c>
      <c r="I35" s="49"/>
      <c r="J35" s="49">
        <f t="shared" si="7"/>
        <v>0</v>
      </c>
      <c r="K35" s="49"/>
      <c r="L35" s="49">
        <f t="shared" si="7"/>
        <v>0.64437947941784246</v>
      </c>
      <c r="M35" s="38"/>
      <c r="N35" s="9"/>
    </row>
    <row r="36" spans="2:14" x14ac:dyDescent="0.3">
      <c r="B36" s="114" t="s">
        <v>53</v>
      </c>
      <c r="C36" s="38"/>
      <c r="D36" s="51">
        <f>D28/D26</f>
        <v>0.70588235294117652</v>
      </c>
      <c r="E36" s="51"/>
      <c r="F36" s="51">
        <f t="shared" ref="F36:L36" si="8">F28/F26</f>
        <v>0.94117647058823528</v>
      </c>
      <c r="G36" s="51"/>
      <c r="H36" s="51">
        <f t="shared" si="8"/>
        <v>1</v>
      </c>
      <c r="I36" s="51"/>
      <c r="J36" s="51">
        <f t="shared" si="8"/>
        <v>1</v>
      </c>
      <c r="K36" s="51"/>
      <c r="L36" s="51">
        <f t="shared" si="8"/>
        <v>0.88235294117647056</v>
      </c>
      <c r="M36" s="38"/>
      <c r="N36" s="9"/>
    </row>
    <row r="37" spans="2:14" ht="15" thickBot="1" x14ac:dyDescent="0.35">
      <c r="B37" s="116"/>
      <c r="C37" s="70"/>
      <c r="D37" s="70"/>
      <c r="E37" s="70"/>
      <c r="F37" s="70"/>
      <c r="G37" s="70"/>
      <c r="H37" s="70"/>
      <c r="I37" s="70"/>
      <c r="J37" s="70"/>
      <c r="K37" s="70"/>
      <c r="L37" s="70"/>
      <c r="M37" s="70"/>
      <c r="N37" s="9"/>
    </row>
    <row r="38" spans="2:14" x14ac:dyDescent="0.3">
      <c r="C38" s="34"/>
      <c r="D38" s="34"/>
      <c r="E38" s="34"/>
      <c r="F38" s="34"/>
      <c r="G38" s="34"/>
      <c r="H38" s="34"/>
      <c r="I38" s="34"/>
      <c r="J38" s="34"/>
      <c r="K38" s="34"/>
      <c r="L38" s="34"/>
      <c r="M38" s="34"/>
    </row>
  </sheetData>
  <mergeCells count="2">
    <mergeCell ref="A1:H2"/>
    <mergeCell ref="B5:C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workbookViewId="0">
      <selection activeCell="B6" sqref="B6"/>
    </sheetView>
  </sheetViews>
  <sheetFormatPr defaultColWidth="9.109375" defaultRowHeight="14.4" x14ac:dyDescent="0.3"/>
  <cols>
    <col min="1" max="1" width="5.44140625" style="1" bestFit="1" customWidth="1"/>
    <col min="2" max="2" width="28.44140625" style="23" bestFit="1" customWidth="1"/>
    <col min="3" max="3" width="14.44140625" style="23" bestFit="1" customWidth="1"/>
    <col min="4" max="4" width="35.109375" style="23" bestFit="1" customWidth="1"/>
    <col min="5" max="5" width="6.77734375" style="23" customWidth="1"/>
    <col min="6" max="6" width="36.33203125" style="23" bestFit="1" customWidth="1"/>
    <col min="7" max="7" width="6.5546875" style="23" customWidth="1"/>
    <col min="8" max="8" width="36.109375" style="23" bestFit="1" customWidth="1"/>
    <col min="9" max="9" width="6.77734375" style="23" customWidth="1"/>
    <col min="10" max="10" width="34.33203125" style="23" bestFit="1" customWidth="1"/>
    <col min="11" max="11" width="7" style="23" customWidth="1"/>
    <col min="12" max="12" width="35.88671875" style="23" bestFit="1" customWidth="1"/>
    <col min="13" max="13" width="6.109375" style="23" customWidth="1"/>
    <col min="14" max="16384" width="9.109375" style="1"/>
  </cols>
  <sheetData>
    <row r="1" spans="1:14" ht="31.2" x14ac:dyDescent="0.3">
      <c r="A1" s="133" t="s">
        <v>19</v>
      </c>
      <c r="B1" s="133"/>
      <c r="C1" s="133"/>
      <c r="D1" s="133"/>
      <c r="E1" s="133"/>
      <c r="F1" s="133"/>
      <c r="G1" s="133"/>
      <c r="H1" s="133"/>
      <c r="I1" s="97"/>
    </row>
    <row r="2" spans="1:14" ht="31.2" x14ac:dyDescent="0.3">
      <c r="A2" s="133"/>
      <c r="B2" s="133"/>
      <c r="C2" s="133"/>
      <c r="D2" s="133"/>
      <c r="E2" s="133"/>
      <c r="F2" s="133"/>
      <c r="G2" s="133"/>
      <c r="H2" s="133"/>
      <c r="I2" s="97"/>
    </row>
    <row r="4" spans="1:14" ht="27.6" x14ac:dyDescent="0.3">
      <c r="A4" s="2" t="s">
        <v>0</v>
      </c>
      <c r="B4" s="103" t="s">
        <v>1</v>
      </c>
      <c r="C4" s="19"/>
      <c r="D4" s="27"/>
      <c r="E4" s="27"/>
    </row>
    <row r="5" spans="1:14" ht="18" x14ac:dyDescent="0.35">
      <c r="A5" s="5"/>
      <c r="B5" s="132" t="s">
        <v>2</v>
      </c>
      <c r="C5" s="132"/>
      <c r="D5" s="28"/>
      <c r="E5" s="28"/>
    </row>
    <row r="6" spans="1:14" ht="18" x14ac:dyDescent="0.35">
      <c r="A6" s="5"/>
      <c r="B6" s="103" t="s">
        <v>3</v>
      </c>
      <c r="C6" s="24"/>
      <c r="D6" s="28"/>
      <c r="E6" s="28"/>
    </row>
    <row r="7" spans="1:14" x14ac:dyDescent="0.3">
      <c r="A7" s="7"/>
      <c r="B7" s="20"/>
      <c r="C7" s="20"/>
      <c r="D7" s="20"/>
      <c r="E7" s="20"/>
      <c r="F7" s="20"/>
      <c r="G7" s="20"/>
      <c r="H7" s="20"/>
      <c r="I7" s="20"/>
      <c r="J7" s="20"/>
      <c r="K7" s="20"/>
      <c r="L7" s="20"/>
      <c r="M7" s="20"/>
    </row>
    <row r="8" spans="1:14" s="121" customFormat="1" ht="124.2" x14ac:dyDescent="0.3">
      <c r="A8" s="120"/>
      <c r="B8" s="17" t="s">
        <v>4</v>
      </c>
      <c r="C8" s="17" t="s">
        <v>5</v>
      </c>
      <c r="D8" s="17" t="s">
        <v>6</v>
      </c>
      <c r="E8" s="17"/>
      <c r="F8" s="17" t="s">
        <v>7</v>
      </c>
      <c r="G8" s="17"/>
      <c r="H8" s="17" t="s">
        <v>8</v>
      </c>
      <c r="I8" s="17"/>
      <c r="J8" s="17" t="s">
        <v>9</v>
      </c>
      <c r="K8" s="17"/>
      <c r="L8" s="30" t="s">
        <v>10</v>
      </c>
      <c r="M8" s="56"/>
      <c r="N8" s="122"/>
    </row>
    <row r="9" spans="1:14" x14ac:dyDescent="0.3">
      <c r="A9" s="10"/>
      <c r="B9" s="21" t="s">
        <v>21</v>
      </c>
      <c r="C9" s="25">
        <v>43073</v>
      </c>
      <c r="D9" s="21" t="s">
        <v>14</v>
      </c>
      <c r="E9" s="21">
        <v>2</v>
      </c>
      <c r="F9" s="21" t="s">
        <v>15</v>
      </c>
      <c r="G9" s="21">
        <v>1</v>
      </c>
      <c r="H9" s="21" t="s">
        <v>14</v>
      </c>
      <c r="I9" s="21">
        <v>2</v>
      </c>
      <c r="J9" s="21" t="s">
        <v>14</v>
      </c>
      <c r="K9" s="21">
        <v>2</v>
      </c>
      <c r="L9" s="31" t="s">
        <v>14</v>
      </c>
      <c r="M9" s="38">
        <v>2</v>
      </c>
      <c r="N9" s="9"/>
    </row>
    <row r="10" spans="1:14" x14ac:dyDescent="0.3">
      <c r="A10" s="10"/>
      <c r="B10" s="21" t="s">
        <v>21</v>
      </c>
      <c r="C10" s="25">
        <v>43073</v>
      </c>
      <c r="D10" s="21" t="s">
        <v>14</v>
      </c>
      <c r="E10" s="21">
        <v>2</v>
      </c>
      <c r="F10" s="21" t="s">
        <v>14</v>
      </c>
      <c r="G10" s="21">
        <v>2</v>
      </c>
      <c r="H10" s="21" t="s">
        <v>14</v>
      </c>
      <c r="I10" s="21">
        <v>2</v>
      </c>
      <c r="J10" s="21" t="s">
        <v>14</v>
      </c>
      <c r="K10" s="21">
        <v>2</v>
      </c>
      <c r="L10" s="31" t="s">
        <v>14</v>
      </c>
      <c r="M10" s="38">
        <v>2</v>
      </c>
      <c r="N10" s="9"/>
    </row>
    <row r="11" spans="1:14" x14ac:dyDescent="0.3">
      <c r="A11" s="10"/>
      <c r="B11" s="21" t="s">
        <v>21</v>
      </c>
      <c r="C11" s="25">
        <v>43073</v>
      </c>
      <c r="D11" s="21" t="s">
        <v>14</v>
      </c>
      <c r="E11" s="21">
        <v>2</v>
      </c>
      <c r="F11" s="21" t="s">
        <v>14</v>
      </c>
      <c r="G11" s="21">
        <v>2</v>
      </c>
      <c r="H11" s="21" t="s">
        <v>14</v>
      </c>
      <c r="I11" s="21">
        <v>2</v>
      </c>
      <c r="J11" s="21" t="s">
        <v>14</v>
      </c>
      <c r="K11" s="21">
        <v>2</v>
      </c>
      <c r="L11" s="31" t="s">
        <v>14</v>
      </c>
      <c r="M11" s="38">
        <v>2</v>
      </c>
      <c r="N11" s="9"/>
    </row>
    <row r="12" spans="1:14" x14ac:dyDescent="0.3">
      <c r="A12" s="10"/>
      <c r="B12" s="21" t="s">
        <v>21</v>
      </c>
      <c r="C12" s="25">
        <v>43073</v>
      </c>
      <c r="D12" s="21" t="s">
        <v>14</v>
      </c>
      <c r="E12" s="21">
        <v>2</v>
      </c>
      <c r="F12" s="21" t="s">
        <v>14</v>
      </c>
      <c r="G12" s="21">
        <v>2</v>
      </c>
      <c r="H12" s="21" t="s">
        <v>14</v>
      </c>
      <c r="I12" s="21">
        <v>2</v>
      </c>
      <c r="J12" s="21" t="s">
        <v>14</v>
      </c>
      <c r="K12" s="21">
        <v>2</v>
      </c>
      <c r="L12" s="31" t="s">
        <v>14</v>
      </c>
      <c r="M12" s="38">
        <v>2</v>
      </c>
      <c r="N12" s="9"/>
    </row>
    <row r="13" spans="1:14" x14ac:dyDescent="0.3">
      <c r="A13" s="10"/>
      <c r="B13" s="21" t="s">
        <v>21</v>
      </c>
      <c r="C13" s="25">
        <v>43073</v>
      </c>
      <c r="D13" s="21" t="s">
        <v>14</v>
      </c>
      <c r="E13" s="21">
        <v>2</v>
      </c>
      <c r="F13" s="21" t="s">
        <v>14</v>
      </c>
      <c r="G13" s="21">
        <v>2</v>
      </c>
      <c r="H13" s="21" t="s">
        <v>14</v>
      </c>
      <c r="I13" s="21">
        <v>2</v>
      </c>
      <c r="J13" s="21" t="s">
        <v>14</v>
      </c>
      <c r="K13" s="21">
        <v>2</v>
      </c>
      <c r="L13" s="31" t="s">
        <v>14</v>
      </c>
      <c r="M13" s="38">
        <v>2</v>
      </c>
      <c r="N13" s="9"/>
    </row>
    <row r="14" spans="1:14" x14ac:dyDescent="0.3">
      <c r="A14" s="10"/>
      <c r="B14" s="21" t="s">
        <v>21</v>
      </c>
      <c r="C14" s="25">
        <v>43073</v>
      </c>
      <c r="D14" s="21" t="s">
        <v>15</v>
      </c>
      <c r="E14" s="21">
        <v>1</v>
      </c>
      <c r="F14" s="21" t="s">
        <v>15</v>
      </c>
      <c r="G14" s="21">
        <v>1</v>
      </c>
      <c r="H14" s="21" t="s">
        <v>14</v>
      </c>
      <c r="I14" s="21">
        <v>2</v>
      </c>
      <c r="J14" s="21" t="s">
        <v>14</v>
      </c>
      <c r="K14" s="21">
        <v>2</v>
      </c>
      <c r="L14" s="31" t="s">
        <v>14</v>
      </c>
      <c r="M14" s="38">
        <v>2</v>
      </c>
      <c r="N14" s="9"/>
    </row>
    <row r="15" spans="1:14" x14ac:dyDescent="0.3">
      <c r="A15" s="10"/>
      <c r="B15" s="21" t="s">
        <v>21</v>
      </c>
      <c r="C15" s="25">
        <v>43108</v>
      </c>
      <c r="D15" s="21" t="s">
        <v>15</v>
      </c>
      <c r="E15" s="21">
        <v>1</v>
      </c>
      <c r="F15" s="21" t="s">
        <v>14</v>
      </c>
      <c r="G15" s="21">
        <v>2</v>
      </c>
      <c r="H15" s="21" t="s">
        <v>14</v>
      </c>
      <c r="I15" s="21">
        <v>2</v>
      </c>
      <c r="J15" s="21" t="s">
        <v>14</v>
      </c>
      <c r="K15" s="21">
        <v>2</v>
      </c>
      <c r="L15" s="31" t="s">
        <v>14</v>
      </c>
      <c r="M15" s="38">
        <v>2</v>
      </c>
      <c r="N15" s="9"/>
    </row>
    <row r="16" spans="1:14" x14ac:dyDescent="0.3">
      <c r="A16" s="10"/>
      <c r="B16" s="40" t="s">
        <v>44</v>
      </c>
      <c r="C16" s="25"/>
      <c r="D16" s="64">
        <f>COUNT(E9:E15)</f>
        <v>7</v>
      </c>
      <c r="E16" s="64"/>
      <c r="F16" s="64">
        <f t="shared" ref="F16:L16" si="0">COUNT(G9:G15)</f>
        <v>7</v>
      </c>
      <c r="G16" s="64"/>
      <c r="H16" s="64">
        <f t="shared" si="0"/>
        <v>7</v>
      </c>
      <c r="I16" s="64"/>
      <c r="J16" s="64">
        <f t="shared" si="0"/>
        <v>7</v>
      </c>
      <c r="K16" s="64"/>
      <c r="L16" s="64">
        <f t="shared" si="0"/>
        <v>7</v>
      </c>
      <c r="M16" s="38"/>
      <c r="N16" s="9"/>
    </row>
    <row r="17" spans="1:14" x14ac:dyDescent="0.3">
      <c r="A17" s="10"/>
      <c r="B17" s="41" t="s">
        <v>45</v>
      </c>
      <c r="C17" s="25"/>
      <c r="D17" s="64"/>
      <c r="E17" s="21"/>
      <c r="F17" s="21"/>
      <c r="G17" s="21"/>
      <c r="H17" s="21"/>
      <c r="I17" s="21"/>
      <c r="J17" s="21"/>
      <c r="K17" s="21"/>
      <c r="L17" s="31"/>
      <c r="M17" s="38"/>
      <c r="N17" s="9"/>
    </row>
    <row r="18" spans="1:14" x14ac:dyDescent="0.3">
      <c r="A18" s="10"/>
      <c r="B18" s="40" t="s">
        <v>46</v>
      </c>
      <c r="C18" s="25"/>
      <c r="D18" s="64">
        <f>COUNTIF(E9:E15,"2")</f>
        <v>5</v>
      </c>
      <c r="E18" s="64"/>
      <c r="F18" s="64">
        <f t="shared" ref="F18:L18" si="1">COUNTIF(G9:G15,"2")</f>
        <v>5</v>
      </c>
      <c r="G18" s="64"/>
      <c r="H18" s="64">
        <f t="shared" si="1"/>
        <v>7</v>
      </c>
      <c r="I18" s="64"/>
      <c r="J18" s="64">
        <f t="shared" si="1"/>
        <v>7</v>
      </c>
      <c r="K18" s="64"/>
      <c r="L18" s="64">
        <f t="shared" si="1"/>
        <v>7</v>
      </c>
      <c r="M18" s="38"/>
      <c r="N18" s="9"/>
    </row>
    <row r="19" spans="1:14" x14ac:dyDescent="0.3">
      <c r="A19" s="10"/>
      <c r="B19" s="40" t="s">
        <v>47</v>
      </c>
      <c r="C19" s="25"/>
      <c r="D19" s="64">
        <f>COUNTIF(E9:E15,"1")</f>
        <v>2</v>
      </c>
      <c r="E19" s="64"/>
      <c r="F19" s="64">
        <f t="shared" ref="F19:L19" si="2">COUNTIF(G9:G15,"1")</f>
        <v>2</v>
      </c>
      <c r="G19" s="64"/>
      <c r="H19" s="64">
        <f t="shared" si="2"/>
        <v>0</v>
      </c>
      <c r="I19" s="64"/>
      <c r="J19" s="64">
        <f t="shared" si="2"/>
        <v>0</v>
      </c>
      <c r="K19" s="64"/>
      <c r="L19" s="64">
        <f t="shared" si="2"/>
        <v>0</v>
      </c>
      <c r="M19" s="38"/>
      <c r="N19" s="9"/>
    </row>
    <row r="20" spans="1:14" x14ac:dyDescent="0.3">
      <c r="A20" s="10"/>
      <c r="B20" s="40" t="s">
        <v>48</v>
      </c>
      <c r="C20" s="25"/>
      <c r="D20" s="64">
        <f>COUNTIF(E9:E15,"0")</f>
        <v>0</v>
      </c>
      <c r="E20" s="64"/>
      <c r="F20" s="64">
        <f t="shared" ref="F20:L20" si="3">COUNTIF(G9:G15,"0")</f>
        <v>0</v>
      </c>
      <c r="G20" s="64"/>
      <c r="H20" s="64">
        <f t="shared" si="3"/>
        <v>0</v>
      </c>
      <c r="I20" s="64"/>
      <c r="J20" s="64">
        <f t="shared" si="3"/>
        <v>0</v>
      </c>
      <c r="K20" s="64"/>
      <c r="L20" s="64">
        <f t="shared" si="3"/>
        <v>0</v>
      </c>
      <c r="M20" s="38"/>
      <c r="N20" s="9"/>
    </row>
    <row r="21" spans="1:14" x14ac:dyDescent="0.3">
      <c r="A21" s="10"/>
      <c r="B21" s="40"/>
      <c r="C21" s="25"/>
      <c r="D21" s="64"/>
      <c r="E21" s="21"/>
      <c r="F21" s="21"/>
      <c r="G21" s="21"/>
      <c r="H21" s="21"/>
      <c r="I21" s="21"/>
      <c r="J21" s="21"/>
      <c r="K21" s="21"/>
      <c r="L21" s="31"/>
      <c r="M21" s="38"/>
      <c r="N21" s="9"/>
    </row>
    <row r="22" spans="1:14" x14ac:dyDescent="0.3">
      <c r="A22" s="10"/>
      <c r="B22" s="42" t="s">
        <v>49</v>
      </c>
      <c r="C22" s="25"/>
      <c r="D22" s="65">
        <f>AVERAGE(E9:E15)</f>
        <v>1.7142857142857142</v>
      </c>
      <c r="E22" s="65"/>
      <c r="F22" s="65">
        <f t="shared" ref="F22:L22" si="4">AVERAGE(G9:G15)</f>
        <v>1.7142857142857142</v>
      </c>
      <c r="G22" s="65"/>
      <c r="H22" s="65">
        <f t="shared" si="4"/>
        <v>2</v>
      </c>
      <c r="I22" s="65"/>
      <c r="J22" s="65">
        <f t="shared" si="4"/>
        <v>2</v>
      </c>
      <c r="K22" s="65"/>
      <c r="L22" s="65">
        <f t="shared" si="4"/>
        <v>2</v>
      </c>
      <c r="M22" s="38"/>
      <c r="N22" s="9"/>
    </row>
    <row r="23" spans="1:14" x14ac:dyDescent="0.3">
      <c r="A23" s="10"/>
      <c r="B23" s="40" t="s">
        <v>50</v>
      </c>
      <c r="C23" s="25"/>
      <c r="D23" s="64">
        <f>MODE(E9:E15)</f>
        <v>2</v>
      </c>
      <c r="E23" s="64"/>
      <c r="F23" s="64">
        <f t="shared" ref="F23:L23" si="5">MODE(G9:G15)</f>
        <v>2</v>
      </c>
      <c r="G23" s="64"/>
      <c r="H23" s="64">
        <f t="shared" si="5"/>
        <v>2</v>
      </c>
      <c r="I23" s="64"/>
      <c r="J23" s="64">
        <f t="shared" si="5"/>
        <v>2</v>
      </c>
      <c r="K23" s="64"/>
      <c r="L23" s="64">
        <f t="shared" si="5"/>
        <v>2</v>
      </c>
      <c r="M23" s="38"/>
      <c r="N23" s="9"/>
    </row>
    <row r="24" spans="1:14" x14ac:dyDescent="0.3">
      <c r="A24" s="10"/>
      <c r="B24" s="43" t="s">
        <v>51</v>
      </c>
      <c r="C24" s="25"/>
      <c r="D24" s="64">
        <f>MEDIAN(E9:E15)</f>
        <v>2</v>
      </c>
      <c r="E24" s="64"/>
      <c r="F24" s="64">
        <f t="shared" ref="F24:L24" si="6">MEDIAN(G9:G15)</f>
        <v>2</v>
      </c>
      <c r="G24" s="64"/>
      <c r="H24" s="64">
        <f t="shared" si="6"/>
        <v>2</v>
      </c>
      <c r="I24" s="64"/>
      <c r="J24" s="64">
        <f t="shared" si="6"/>
        <v>2</v>
      </c>
      <c r="K24" s="64"/>
      <c r="L24" s="64">
        <f t="shared" si="6"/>
        <v>2</v>
      </c>
      <c r="M24" s="38"/>
      <c r="N24" s="9"/>
    </row>
    <row r="25" spans="1:14" x14ac:dyDescent="0.3">
      <c r="A25" s="10"/>
      <c r="B25" s="42" t="s">
        <v>52</v>
      </c>
      <c r="C25" s="25"/>
      <c r="D25" s="65">
        <f>_xlfn.STDEV.P(E9:E15)</f>
        <v>0.45175395145262565</v>
      </c>
      <c r="E25" s="65"/>
      <c r="F25" s="65">
        <f t="shared" ref="F25:L25" si="7">_xlfn.STDEV.P(G9:G15)</f>
        <v>0.45175395145262565</v>
      </c>
      <c r="G25" s="65"/>
      <c r="H25" s="65">
        <f t="shared" si="7"/>
        <v>0</v>
      </c>
      <c r="I25" s="65"/>
      <c r="J25" s="65">
        <f t="shared" si="7"/>
        <v>0</v>
      </c>
      <c r="K25" s="65"/>
      <c r="L25" s="65">
        <f t="shared" si="7"/>
        <v>0</v>
      </c>
      <c r="M25" s="38"/>
      <c r="N25" s="9"/>
    </row>
    <row r="26" spans="1:14" x14ac:dyDescent="0.3">
      <c r="A26" s="10"/>
      <c r="B26" s="44" t="s">
        <v>53</v>
      </c>
      <c r="C26" s="25"/>
      <c r="D26" s="66">
        <f>D18/D16</f>
        <v>0.7142857142857143</v>
      </c>
      <c r="E26" s="66"/>
      <c r="F26" s="66">
        <f t="shared" ref="F26:L26" si="8">F18/F16</f>
        <v>0.7142857142857143</v>
      </c>
      <c r="G26" s="66"/>
      <c r="H26" s="66">
        <f t="shared" si="8"/>
        <v>1</v>
      </c>
      <c r="I26" s="66"/>
      <c r="J26" s="66">
        <f t="shared" si="8"/>
        <v>1</v>
      </c>
      <c r="K26" s="66"/>
      <c r="L26" s="66">
        <f t="shared" si="8"/>
        <v>1</v>
      </c>
      <c r="M26" s="38"/>
      <c r="N26" s="9"/>
    </row>
    <row r="27" spans="1:14" ht="15" thickBot="1" x14ac:dyDescent="0.35">
      <c r="A27" s="10"/>
      <c r="B27" s="52"/>
      <c r="C27" s="86"/>
      <c r="D27" s="71"/>
      <c r="E27" s="71"/>
      <c r="F27" s="71"/>
      <c r="G27" s="71"/>
      <c r="H27" s="71"/>
      <c r="I27" s="71"/>
      <c r="J27" s="71"/>
      <c r="K27" s="71"/>
      <c r="L27" s="72"/>
      <c r="M27" s="70"/>
      <c r="N27" s="9"/>
    </row>
    <row r="28" spans="1:14" x14ac:dyDescent="0.3">
      <c r="A28" s="10"/>
      <c r="B28" s="21" t="s">
        <v>22</v>
      </c>
      <c r="C28" s="67">
        <v>43073</v>
      </c>
      <c r="D28" s="60" t="s">
        <v>15</v>
      </c>
      <c r="E28" s="60">
        <v>1</v>
      </c>
      <c r="F28" s="60" t="s">
        <v>14</v>
      </c>
      <c r="G28" s="60">
        <v>2</v>
      </c>
      <c r="H28" s="60" t="s">
        <v>14</v>
      </c>
      <c r="I28" s="60">
        <v>2</v>
      </c>
      <c r="J28" s="60" t="s">
        <v>14</v>
      </c>
      <c r="K28" s="60">
        <v>2</v>
      </c>
      <c r="L28" s="68" t="s">
        <v>14</v>
      </c>
      <c r="M28" s="69">
        <v>2</v>
      </c>
      <c r="N28" s="9"/>
    </row>
    <row r="29" spans="1:14" x14ac:dyDescent="0.3">
      <c r="A29" s="10"/>
      <c r="B29" s="21" t="s">
        <v>22</v>
      </c>
      <c r="C29" s="25">
        <v>43073</v>
      </c>
      <c r="D29" s="21" t="s">
        <v>16</v>
      </c>
      <c r="E29" s="21">
        <v>0</v>
      </c>
      <c r="F29" s="21" t="s">
        <v>14</v>
      </c>
      <c r="G29" s="21">
        <v>2</v>
      </c>
      <c r="H29" s="21" t="s">
        <v>14</v>
      </c>
      <c r="I29" s="21">
        <v>2</v>
      </c>
      <c r="J29" s="21" t="s">
        <v>14</v>
      </c>
      <c r="K29" s="21">
        <v>2</v>
      </c>
      <c r="L29" s="31" t="s">
        <v>14</v>
      </c>
      <c r="M29" s="38">
        <v>2</v>
      </c>
      <c r="N29" s="9"/>
    </row>
    <row r="30" spans="1:14" x14ac:dyDescent="0.3">
      <c r="A30" s="10"/>
      <c r="B30" s="21" t="s">
        <v>22</v>
      </c>
      <c r="C30" s="25">
        <v>43073</v>
      </c>
      <c r="D30" s="21" t="s">
        <v>15</v>
      </c>
      <c r="E30" s="21">
        <v>1</v>
      </c>
      <c r="F30" s="21" t="s">
        <v>14</v>
      </c>
      <c r="G30" s="21">
        <v>2</v>
      </c>
      <c r="H30" s="21" t="s">
        <v>14</v>
      </c>
      <c r="I30" s="21">
        <v>2</v>
      </c>
      <c r="J30" s="21" t="s">
        <v>14</v>
      </c>
      <c r="K30" s="21">
        <v>2</v>
      </c>
      <c r="L30" s="31" t="s">
        <v>14</v>
      </c>
      <c r="M30" s="38">
        <v>2</v>
      </c>
      <c r="N30" s="9"/>
    </row>
    <row r="31" spans="1:14" x14ac:dyDescent="0.3">
      <c r="A31" s="10"/>
      <c r="B31" s="21" t="s">
        <v>22</v>
      </c>
      <c r="C31" s="25">
        <v>43073</v>
      </c>
      <c r="D31" s="21" t="s">
        <v>15</v>
      </c>
      <c r="E31" s="21">
        <v>1</v>
      </c>
      <c r="F31" s="21" t="s">
        <v>14</v>
      </c>
      <c r="G31" s="21">
        <v>2</v>
      </c>
      <c r="H31" s="21" t="s">
        <v>14</v>
      </c>
      <c r="I31" s="21">
        <v>2</v>
      </c>
      <c r="J31" s="21" t="s">
        <v>14</v>
      </c>
      <c r="K31" s="21">
        <v>2</v>
      </c>
      <c r="L31" s="31" t="s">
        <v>16</v>
      </c>
      <c r="M31" s="38">
        <v>0</v>
      </c>
      <c r="N31" s="9"/>
    </row>
    <row r="32" spans="1:14" x14ac:dyDescent="0.3">
      <c r="A32" s="10"/>
      <c r="B32" s="21" t="s">
        <v>22</v>
      </c>
      <c r="C32" s="25">
        <v>43073</v>
      </c>
      <c r="D32" s="21" t="s">
        <v>14</v>
      </c>
      <c r="E32" s="21">
        <v>2</v>
      </c>
      <c r="F32" s="21" t="s">
        <v>14</v>
      </c>
      <c r="G32" s="21">
        <v>2</v>
      </c>
      <c r="H32" s="21" t="s">
        <v>14</v>
      </c>
      <c r="I32" s="21">
        <v>2</v>
      </c>
      <c r="J32" s="21" t="s">
        <v>14</v>
      </c>
      <c r="K32" s="21">
        <v>2</v>
      </c>
      <c r="L32" s="31" t="s">
        <v>14</v>
      </c>
      <c r="M32" s="38">
        <v>2</v>
      </c>
      <c r="N32" s="9"/>
    </row>
    <row r="33" spans="1:14" x14ac:dyDescent="0.3">
      <c r="A33" s="10"/>
      <c r="B33" s="21" t="s">
        <v>22</v>
      </c>
      <c r="C33" s="25">
        <v>43108</v>
      </c>
      <c r="D33" s="21" t="s">
        <v>14</v>
      </c>
      <c r="E33" s="21">
        <v>2</v>
      </c>
      <c r="F33" s="21" t="s">
        <v>14</v>
      </c>
      <c r="G33" s="21">
        <v>2</v>
      </c>
      <c r="H33" s="21" t="s">
        <v>14</v>
      </c>
      <c r="I33" s="21">
        <v>2</v>
      </c>
      <c r="J33" s="21" t="s">
        <v>14</v>
      </c>
      <c r="K33" s="21">
        <v>2</v>
      </c>
      <c r="L33" s="31" t="s">
        <v>14</v>
      </c>
      <c r="M33" s="38">
        <v>2</v>
      </c>
      <c r="N33" s="9"/>
    </row>
    <row r="34" spans="1:14" x14ac:dyDescent="0.3">
      <c r="A34" s="10"/>
      <c r="B34" s="21" t="s">
        <v>22</v>
      </c>
      <c r="C34" s="25">
        <v>43108</v>
      </c>
      <c r="D34" s="21" t="s">
        <v>15</v>
      </c>
      <c r="E34" s="21">
        <v>1</v>
      </c>
      <c r="F34" s="21" t="s">
        <v>14</v>
      </c>
      <c r="G34" s="21">
        <v>2</v>
      </c>
      <c r="H34" s="21" t="s">
        <v>15</v>
      </c>
      <c r="I34" s="21">
        <v>1</v>
      </c>
      <c r="J34" s="21" t="s">
        <v>14</v>
      </c>
      <c r="K34" s="21">
        <v>2</v>
      </c>
      <c r="L34" s="31" t="s">
        <v>14</v>
      </c>
      <c r="M34" s="38">
        <v>2</v>
      </c>
      <c r="N34" s="9"/>
    </row>
    <row r="35" spans="1:14" x14ac:dyDescent="0.3">
      <c r="A35" s="10"/>
      <c r="B35" s="21" t="s">
        <v>22</v>
      </c>
      <c r="C35" s="25">
        <v>43073</v>
      </c>
      <c r="D35" s="21" t="s">
        <v>14</v>
      </c>
      <c r="E35" s="21">
        <v>2</v>
      </c>
      <c r="F35" s="21" t="s">
        <v>15</v>
      </c>
      <c r="G35" s="21">
        <v>1</v>
      </c>
      <c r="H35" s="21" t="s">
        <v>14</v>
      </c>
      <c r="I35" s="21">
        <v>2</v>
      </c>
      <c r="J35" s="21" t="s">
        <v>14</v>
      </c>
      <c r="K35" s="21">
        <v>2</v>
      </c>
      <c r="L35" s="31" t="s">
        <v>14</v>
      </c>
      <c r="M35" s="38">
        <v>2</v>
      </c>
      <c r="N35" s="9"/>
    </row>
    <row r="36" spans="1:14" x14ac:dyDescent="0.3">
      <c r="A36" s="10"/>
      <c r="B36" s="21" t="s">
        <v>22</v>
      </c>
      <c r="C36" s="25">
        <v>43073</v>
      </c>
      <c r="D36" s="21" t="s">
        <v>14</v>
      </c>
      <c r="E36" s="21">
        <v>2</v>
      </c>
      <c r="F36" s="21" t="s">
        <v>14</v>
      </c>
      <c r="G36" s="21">
        <v>2</v>
      </c>
      <c r="H36" s="21" t="s">
        <v>14</v>
      </c>
      <c r="I36" s="21">
        <v>2</v>
      </c>
      <c r="J36" s="21" t="s">
        <v>14</v>
      </c>
      <c r="K36" s="21">
        <v>2</v>
      </c>
      <c r="L36" s="31" t="s">
        <v>14</v>
      </c>
      <c r="M36" s="38">
        <v>2</v>
      </c>
      <c r="N36" s="9"/>
    </row>
    <row r="37" spans="1:14" x14ac:dyDescent="0.3">
      <c r="A37" s="10"/>
      <c r="B37" s="21" t="s">
        <v>22</v>
      </c>
      <c r="C37" s="25">
        <v>43073</v>
      </c>
      <c r="D37" s="21" t="s">
        <v>14</v>
      </c>
      <c r="E37" s="21">
        <v>2</v>
      </c>
      <c r="F37" s="21" t="s">
        <v>14</v>
      </c>
      <c r="G37" s="21">
        <v>2</v>
      </c>
      <c r="H37" s="21" t="s">
        <v>14</v>
      </c>
      <c r="I37" s="21">
        <v>2</v>
      </c>
      <c r="J37" s="21" t="s">
        <v>14</v>
      </c>
      <c r="K37" s="21">
        <v>2</v>
      </c>
      <c r="L37" s="31" t="s">
        <v>14</v>
      </c>
      <c r="M37" s="38">
        <v>2</v>
      </c>
      <c r="N37" s="9"/>
    </row>
    <row r="38" spans="1:14" x14ac:dyDescent="0.3">
      <c r="A38" s="10"/>
      <c r="B38" s="40" t="s">
        <v>44</v>
      </c>
      <c r="C38" s="25"/>
      <c r="D38" s="64">
        <f>COUNT(E28:E37)</f>
        <v>10</v>
      </c>
      <c r="E38" s="64"/>
      <c r="F38" s="64">
        <f t="shared" ref="F38:L38" si="9">COUNT(G28:G37)</f>
        <v>10</v>
      </c>
      <c r="G38" s="64"/>
      <c r="H38" s="64">
        <f t="shared" si="9"/>
        <v>10</v>
      </c>
      <c r="I38" s="64"/>
      <c r="J38" s="64">
        <f t="shared" si="9"/>
        <v>10</v>
      </c>
      <c r="K38" s="64"/>
      <c r="L38" s="64">
        <f t="shared" si="9"/>
        <v>10</v>
      </c>
      <c r="M38" s="38"/>
      <c r="N38" s="9"/>
    </row>
    <row r="39" spans="1:14" x14ac:dyDescent="0.3">
      <c r="A39" s="10"/>
      <c r="B39" s="41" t="s">
        <v>45</v>
      </c>
      <c r="C39" s="25"/>
      <c r="D39" s="64"/>
      <c r="E39" s="21"/>
      <c r="F39" s="21"/>
      <c r="G39" s="21"/>
      <c r="H39" s="21"/>
      <c r="I39" s="21"/>
      <c r="J39" s="21"/>
      <c r="K39" s="21"/>
      <c r="L39" s="31"/>
      <c r="M39" s="38"/>
      <c r="N39" s="9"/>
    </row>
    <row r="40" spans="1:14" x14ac:dyDescent="0.3">
      <c r="A40" s="10"/>
      <c r="B40" s="40" t="s">
        <v>46</v>
      </c>
      <c r="C40" s="25"/>
      <c r="D40" s="64">
        <f>COUNTIF(E28:E37,"2")</f>
        <v>5</v>
      </c>
      <c r="E40" s="64"/>
      <c r="F40" s="64">
        <f t="shared" ref="F40:L40" si="10">COUNTIF(G28:G37,"2")</f>
        <v>9</v>
      </c>
      <c r="G40" s="64"/>
      <c r="H40" s="64">
        <f t="shared" si="10"/>
        <v>9</v>
      </c>
      <c r="I40" s="64"/>
      <c r="J40" s="64">
        <f t="shared" si="10"/>
        <v>10</v>
      </c>
      <c r="K40" s="64"/>
      <c r="L40" s="64">
        <f t="shared" si="10"/>
        <v>9</v>
      </c>
      <c r="M40" s="38"/>
      <c r="N40" s="9"/>
    </row>
    <row r="41" spans="1:14" x14ac:dyDescent="0.3">
      <c r="A41" s="10"/>
      <c r="B41" s="40" t="s">
        <v>47</v>
      </c>
      <c r="C41" s="25"/>
      <c r="D41" s="64">
        <f>COUNTIF(E28:E37,"1")</f>
        <v>4</v>
      </c>
      <c r="E41" s="64"/>
      <c r="F41" s="64">
        <f t="shared" ref="F41:L41" si="11">COUNTIF(G28:G37,"1")</f>
        <v>1</v>
      </c>
      <c r="G41" s="64"/>
      <c r="H41" s="64">
        <f t="shared" si="11"/>
        <v>1</v>
      </c>
      <c r="I41" s="64"/>
      <c r="J41" s="64">
        <f t="shared" si="11"/>
        <v>0</v>
      </c>
      <c r="K41" s="64"/>
      <c r="L41" s="64">
        <f t="shared" si="11"/>
        <v>0</v>
      </c>
      <c r="M41" s="38"/>
      <c r="N41" s="9"/>
    </row>
    <row r="42" spans="1:14" x14ac:dyDescent="0.3">
      <c r="A42" s="10"/>
      <c r="B42" s="40" t="s">
        <v>48</v>
      </c>
      <c r="C42" s="25"/>
      <c r="D42" s="64">
        <f>COUNTIF(E28:E37,"0")</f>
        <v>1</v>
      </c>
      <c r="E42" s="64"/>
      <c r="F42" s="64">
        <f t="shared" ref="F42:L42" si="12">COUNTIF(G28:G37,"0")</f>
        <v>0</v>
      </c>
      <c r="G42" s="64"/>
      <c r="H42" s="64">
        <f t="shared" si="12"/>
        <v>0</v>
      </c>
      <c r="I42" s="64"/>
      <c r="J42" s="64">
        <f t="shared" si="12"/>
        <v>0</v>
      </c>
      <c r="K42" s="64"/>
      <c r="L42" s="64">
        <f t="shared" si="12"/>
        <v>1</v>
      </c>
      <c r="M42" s="38"/>
      <c r="N42" s="9"/>
    </row>
    <row r="43" spans="1:14" x14ac:dyDescent="0.3">
      <c r="A43" s="10"/>
      <c r="B43" s="40"/>
      <c r="C43" s="25"/>
      <c r="D43" s="64"/>
      <c r="E43" s="21"/>
      <c r="F43" s="21"/>
      <c r="G43" s="21"/>
      <c r="H43" s="21"/>
      <c r="I43" s="21"/>
      <c r="J43" s="21"/>
      <c r="K43" s="21"/>
      <c r="L43" s="31"/>
      <c r="M43" s="38"/>
      <c r="N43" s="9"/>
    </row>
    <row r="44" spans="1:14" x14ac:dyDescent="0.3">
      <c r="A44" s="10"/>
      <c r="B44" s="42" t="s">
        <v>49</v>
      </c>
      <c r="C44" s="25"/>
      <c r="D44" s="65">
        <f>AVERAGE(E28:E37)</f>
        <v>1.4</v>
      </c>
      <c r="E44" s="65"/>
      <c r="F44" s="65">
        <f t="shared" ref="F44:L44" si="13">AVERAGE(G28:G37)</f>
        <v>1.9</v>
      </c>
      <c r="G44" s="65"/>
      <c r="H44" s="65">
        <f t="shared" si="13"/>
        <v>1.9</v>
      </c>
      <c r="I44" s="65"/>
      <c r="J44" s="65">
        <f t="shared" si="13"/>
        <v>2</v>
      </c>
      <c r="K44" s="65"/>
      <c r="L44" s="65">
        <f t="shared" si="13"/>
        <v>1.8</v>
      </c>
      <c r="M44" s="38"/>
      <c r="N44" s="9"/>
    </row>
    <row r="45" spans="1:14" x14ac:dyDescent="0.3">
      <c r="A45" s="10"/>
      <c r="B45" s="40" t="s">
        <v>50</v>
      </c>
      <c r="C45" s="25"/>
      <c r="D45" s="64">
        <f>MODE(E28:E37)</f>
        <v>2</v>
      </c>
      <c r="E45" s="64"/>
      <c r="F45" s="64">
        <f t="shared" ref="F45:L45" si="14">MODE(G28:G37)</f>
        <v>2</v>
      </c>
      <c r="G45" s="64"/>
      <c r="H45" s="64">
        <f t="shared" si="14"/>
        <v>2</v>
      </c>
      <c r="I45" s="64"/>
      <c r="J45" s="64">
        <f t="shared" si="14"/>
        <v>2</v>
      </c>
      <c r="K45" s="64"/>
      <c r="L45" s="64">
        <f t="shared" si="14"/>
        <v>2</v>
      </c>
      <c r="M45" s="38"/>
      <c r="N45" s="9"/>
    </row>
    <row r="46" spans="1:14" x14ac:dyDescent="0.3">
      <c r="A46" s="10"/>
      <c r="B46" s="43" t="s">
        <v>51</v>
      </c>
      <c r="C46" s="25"/>
      <c r="D46" s="73">
        <f>MEDIAN(E28:E37)</f>
        <v>1.5</v>
      </c>
      <c r="E46" s="73"/>
      <c r="F46" s="73">
        <f t="shared" ref="F46:L46" si="15">MEDIAN(G28:G37)</f>
        <v>2</v>
      </c>
      <c r="G46" s="73"/>
      <c r="H46" s="73">
        <f t="shared" si="15"/>
        <v>2</v>
      </c>
      <c r="I46" s="73"/>
      <c r="J46" s="73">
        <f t="shared" si="15"/>
        <v>2</v>
      </c>
      <c r="K46" s="73"/>
      <c r="L46" s="73">
        <f t="shared" si="15"/>
        <v>2</v>
      </c>
      <c r="M46" s="38"/>
      <c r="N46" s="9"/>
    </row>
    <row r="47" spans="1:14" x14ac:dyDescent="0.3">
      <c r="A47" s="10"/>
      <c r="B47" s="42" t="s">
        <v>52</v>
      </c>
      <c r="C47" s="25"/>
      <c r="D47" s="65">
        <f>_xlfn.STDEV.P(E28:E37)</f>
        <v>0.66332495807107994</v>
      </c>
      <c r="E47" s="65"/>
      <c r="F47" s="65">
        <f t="shared" ref="F47:L47" si="16">_xlfn.STDEV.P(G28:G37)</f>
        <v>0.3</v>
      </c>
      <c r="G47" s="65"/>
      <c r="H47" s="65">
        <f t="shared" si="16"/>
        <v>0.3</v>
      </c>
      <c r="I47" s="65"/>
      <c r="J47" s="65">
        <f t="shared" si="16"/>
        <v>0</v>
      </c>
      <c r="K47" s="65"/>
      <c r="L47" s="65">
        <f t="shared" si="16"/>
        <v>0.6</v>
      </c>
      <c r="M47" s="38"/>
      <c r="N47" s="9"/>
    </row>
    <row r="48" spans="1:14" x14ac:dyDescent="0.3">
      <c r="A48" s="10"/>
      <c r="B48" s="44" t="s">
        <v>53</v>
      </c>
      <c r="C48" s="25"/>
      <c r="D48" s="66">
        <f>D40/D38</f>
        <v>0.5</v>
      </c>
      <c r="E48" s="66"/>
      <c r="F48" s="66">
        <f t="shared" ref="F48:L48" si="17">F40/F38</f>
        <v>0.9</v>
      </c>
      <c r="G48" s="66"/>
      <c r="H48" s="66">
        <f t="shared" si="17"/>
        <v>0.9</v>
      </c>
      <c r="I48" s="66"/>
      <c r="J48" s="66">
        <f t="shared" si="17"/>
        <v>1</v>
      </c>
      <c r="K48" s="66"/>
      <c r="L48" s="66">
        <f t="shared" si="17"/>
        <v>0.9</v>
      </c>
      <c r="M48" s="38"/>
      <c r="N48" s="9"/>
    </row>
    <row r="49" spans="1:14" ht="15" thickBot="1" x14ac:dyDescent="0.35">
      <c r="A49" s="10"/>
      <c r="B49" s="52"/>
      <c r="C49" s="86"/>
      <c r="D49" s="71"/>
      <c r="E49" s="71"/>
      <c r="F49" s="71"/>
      <c r="G49" s="71"/>
      <c r="H49" s="71"/>
      <c r="I49" s="71"/>
      <c r="J49" s="71"/>
      <c r="K49" s="71"/>
      <c r="L49" s="72"/>
      <c r="M49" s="70"/>
      <c r="N49" s="9"/>
    </row>
    <row r="50" spans="1:14" x14ac:dyDescent="0.3">
      <c r="A50" s="10"/>
      <c r="B50" s="21" t="s">
        <v>23</v>
      </c>
      <c r="C50" s="67">
        <v>43073</v>
      </c>
      <c r="D50" s="60" t="s">
        <v>14</v>
      </c>
      <c r="E50" s="60">
        <v>2</v>
      </c>
      <c r="F50" s="60" t="s">
        <v>14</v>
      </c>
      <c r="G50" s="60">
        <v>2</v>
      </c>
      <c r="H50" s="60" t="s">
        <v>14</v>
      </c>
      <c r="I50" s="60">
        <v>2</v>
      </c>
      <c r="J50" s="60" t="s">
        <v>14</v>
      </c>
      <c r="K50" s="60">
        <v>2</v>
      </c>
      <c r="L50" s="68" t="s">
        <v>14</v>
      </c>
      <c r="M50" s="69">
        <v>2</v>
      </c>
      <c r="N50" s="9"/>
    </row>
    <row r="51" spans="1:14" x14ac:dyDescent="0.3">
      <c r="A51" s="10"/>
      <c r="B51" s="21" t="s">
        <v>23</v>
      </c>
      <c r="C51" s="25">
        <v>43073</v>
      </c>
      <c r="D51" s="21" t="s">
        <v>16</v>
      </c>
      <c r="E51" s="21">
        <v>0</v>
      </c>
      <c r="F51" s="21" t="s">
        <v>14</v>
      </c>
      <c r="G51" s="21">
        <v>2</v>
      </c>
      <c r="H51" s="21" t="s">
        <v>14</v>
      </c>
      <c r="I51" s="21">
        <v>2</v>
      </c>
      <c r="J51" s="21" t="s">
        <v>14</v>
      </c>
      <c r="K51" s="21">
        <v>2</v>
      </c>
      <c r="L51" s="31" t="s">
        <v>14</v>
      </c>
      <c r="M51" s="38">
        <v>2</v>
      </c>
      <c r="N51" s="9"/>
    </row>
    <row r="52" spans="1:14" x14ac:dyDescent="0.3">
      <c r="A52" s="10"/>
      <c r="B52" s="21" t="s">
        <v>23</v>
      </c>
      <c r="C52" s="25">
        <v>43073</v>
      </c>
      <c r="D52" s="21" t="s">
        <v>15</v>
      </c>
      <c r="E52" s="21">
        <v>1</v>
      </c>
      <c r="F52" s="21" t="s">
        <v>14</v>
      </c>
      <c r="G52" s="21">
        <v>2</v>
      </c>
      <c r="H52" s="21" t="s">
        <v>14</v>
      </c>
      <c r="I52" s="21">
        <v>2</v>
      </c>
      <c r="J52" s="21" t="s">
        <v>14</v>
      </c>
      <c r="K52" s="21">
        <v>2</v>
      </c>
      <c r="L52" s="31" t="s">
        <v>16</v>
      </c>
      <c r="M52" s="38">
        <v>0</v>
      </c>
      <c r="N52" s="9"/>
    </row>
    <row r="53" spans="1:14" x14ac:dyDescent="0.3">
      <c r="A53" s="10"/>
      <c r="B53" s="21" t="s">
        <v>23</v>
      </c>
      <c r="C53" s="25">
        <v>43108</v>
      </c>
      <c r="D53" s="21" t="s">
        <v>15</v>
      </c>
      <c r="E53" s="21">
        <v>1</v>
      </c>
      <c r="F53" s="21" t="s">
        <v>14</v>
      </c>
      <c r="G53" s="21">
        <v>2</v>
      </c>
      <c r="H53" s="21" t="s">
        <v>14</v>
      </c>
      <c r="I53" s="21">
        <v>2</v>
      </c>
      <c r="J53" s="21" t="s">
        <v>14</v>
      </c>
      <c r="K53" s="21">
        <v>2</v>
      </c>
      <c r="L53" s="31" t="s">
        <v>14</v>
      </c>
      <c r="M53" s="38">
        <v>2</v>
      </c>
      <c r="N53" s="9"/>
    </row>
    <row r="54" spans="1:14" x14ac:dyDescent="0.3">
      <c r="A54" s="10"/>
      <c r="B54" s="21" t="s">
        <v>23</v>
      </c>
      <c r="C54" s="25">
        <v>43108</v>
      </c>
      <c r="D54" s="21" t="s">
        <v>14</v>
      </c>
      <c r="E54" s="21">
        <v>2</v>
      </c>
      <c r="F54" s="21" t="s">
        <v>14</v>
      </c>
      <c r="G54" s="21">
        <v>2</v>
      </c>
      <c r="H54" s="21" t="s">
        <v>14</v>
      </c>
      <c r="I54" s="21">
        <v>2</v>
      </c>
      <c r="J54" s="21" t="s">
        <v>14</v>
      </c>
      <c r="K54" s="21">
        <v>2</v>
      </c>
      <c r="L54" s="31" t="s">
        <v>14</v>
      </c>
      <c r="M54" s="38">
        <v>2</v>
      </c>
      <c r="N54" s="9"/>
    </row>
    <row r="55" spans="1:14" x14ac:dyDescent="0.3">
      <c r="A55" s="10"/>
      <c r="B55" s="21" t="s">
        <v>23</v>
      </c>
      <c r="C55" s="25">
        <v>43108</v>
      </c>
      <c r="D55" s="21" t="s">
        <v>15</v>
      </c>
      <c r="E55" s="21">
        <v>1</v>
      </c>
      <c r="F55" s="21" t="s">
        <v>14</v>
      </c>
      <c r="G55" s="21">
        <v>2</v>
      </c>
      <c r="H55" s="21" t="s">
        <v>15</v>
      </c>
      <c r="I55" s="21">
        <v>1</v>
      </c>
      <c r="J55" s="21" t="s">
        <v>14</v>
      </c>
      <c r="K55" s="21">
        <v>2</v>
      </c>
      <c r="L55" s="31" t="s">
        <v>14</v>
      </c>
      <c r="M55" s="38">
        <v>2</v>
      </c>
      <c r="N55" s="9"/>
    </row>
    <row r="56" spans="1:14" x14ac:dyDescent="0.3">
      <c r="A56" s="10"/>
      <c r="B56" s="40" t="s">
        <v>44</v>
      </c>
      <c r="C56" s="25"/>
      <c r="D56" s="64">
        <f>COUNT(E50:E55)</f>
        <v>6</v>
      </c>
      <c r="E56" s="64"/>
      <c r="F56" s="64">
        <f t="shared" ref="F56:L56" si="18">COUNT(G50:G55)</f>
        <v>6</v>
      </c>
      <c r="G56" s="64"/>
      <c r="H56" s="64">
        <f t="shared" si="18"/>
        <v>6</v>
      </c>
      <c r="I56" s="64"/>
      <c r="J56" s="64">
        <f t="shared" si="18"/>
        <v>6</v>
      </c>
      <c r="K56" s="64"/>
      <c r="L56" s="64">
        <f t="shared" si="18"/>
        <v>6</v>
      </c>
      <c r="M56" s="38"/>
      <c r="N56" s="9"/>
    </row>
    <row r="57" spans="1:14" x14ac:dyDescent="0.3">
      <c r="A57" s="10"/>
      <c r="B57" s="41" t="s">
        <v>45</v>
      </c>
      <c r="C57" s="25"/>
      <c r="D57" s="64"/>
      <c r="E57" s="21"/>
      <c r="F57" s="21"/>
      <c r="G57" s="21"/>
      <c r="H57" s="21"/>
      <c r="I57" s="21"/>
      <c r="J57" s="21"/>
      <c r="K57" s="21"/>
      <c r="L57" s="31"/>
      <c r="M57" s="38"/>
      <c r="N57" s="9"/>
    </row>
    <row r="58" spans="1:14" x14ac:dyDescent="0.3">
      <c r="A58" s="10"/>
      <c r="B58" s="40" t="s">
        <v>46</v>
      </c>
      <c r="C58" s="25"/>
      <c r="D58" s="64">
        <f>COUNTIF(E50:E55,"2")</f>
        <v>2</v>
      </c>
      <c r="E58" s="64"/>
      <c r="F58" s="64">
        <f t="shared" ref="F58:L58" si="19">COUNTIF(G50:G55,"2")</f>
        <v>6</v>
      </c>
      <c r="G58" s="64"/>
      <c r="H58" s="64">
        <f t="shared" si="19"/>
        <v>5</v>
      </c>
      <c r="I58" s="64"/>
      <c r="J58" s="64">
        <f t="shared" si="19"/>
        <v>6</v>
      </c>
      <c r="K58" s="64"/>
      <c r="L58" s="64">
        <f t="shared" si="19"/>
        <v>5</v>
      </c>
      <c r="M58" s="38"/>
      <c r="N58" s="9"/>
    </row>
    <row r="59" spans="1:14" x14ac:dyDescent="0.3">
      <c r="A59" s="10"/>
      <c r="B59" s="40" t="s">
        <v>47</v>
      </c>
      <c r="C59" s="25"/>
      <c r="D59" s="64">
        <f>COUNTIF(E50:E55,"1")</f>
        <v>3</v>
      </c>
      <c r="E59" s="64"/>
      <c r="F59" s="64">
        <f t="shared" ref="F59:L59" si="20">COUNTIF(G50:G55,"1")</f>
        <v>0</v>
      </c>
      <c r="G59" s="64"/>
      <c r="H59" s="64">
        <f t="shared" si="20"/>
        <v>1</v>
      </c>
      <c r="I59" s="64"/>
      <c r="J59" s="64">
        <f t="shared" si="20"/>
        <v>0</v>
      </c>
      <c r="K59" s="64"/>
      <c r="L59" s="64">
        <f t="shared" si="20"/>
        <v>0</v>
      </c>
      <c r="M59" s="38"/>
      <c r="N59" s="9"/>
    </row>
    <row r="60" spans="1:14" x14ac:dyDescent="0.3">
      <c r="A60" s="10"/>
      <c r="B60" s="40" t="s">
        <v>48</v>
      </c>
      <c r="C60" s="25"/>
      <c r="D60" s="64">
        <f>COUNTIF(E50:E55,"0")</f>
        <v>1</v>
      </c>
      <c r="E60" s="64"/>
      <c r="F60" s="64">
        <f t="shared" ref="F60:L60" si="21">COUNTIF(G50:G55,"0")</f>
        <v>0</v>
      </c>
      <c r="G60" s="64"/>
      <c r="H60" s="64">
        <f t="shared" si="21"/>
        <v>0</v>
      </c>
      <c r="I60" s="64"/>
      <c r="J60" s="64">
        <f t="shared" si="21"/>
        <v>0</v>
      </c>
      <c r="K60" s="64"/>
      <c r="L60" s="64">
        <f t="shared" si="21"/>
        <v>1</v>
      </c>
      <c r="M60" s="38"/>
      <c r="N60" s="9"/>
    </row>
    <row r="61" spans="1:14" x14ac:dyDescent="0.3">
      <c r="A61" s="10"/>
      <c r="B61" s="40"/>
      <c r="C61" s="25"/>
      <c r="D61" s="64"/>
      <c r="E61" s="21"/>
      <c r="F61" s="21"/>
      <c r="G61" s="21"/>
      <c r="H61" s="21"/>
      <c r="I61" s="21"/>
      <c r="J61" s="21"/>
      <c r="K61" s="21"/>
      <c r="L61" s="31"/>
      <c r="M61" s="38"/>
      <c r="N61" s="9"/>
    </row>
    <row r="62" spans="1:14" x14ac:dyDescent="0.3">
      <c r="A62" s="10"/>
      <c r="B62" s="42" t="s">
        <v>49</v>
      </c>
      <c r="C62" s="25"/>
      <c r="D62" s="65">
        <f>AVERAGE(E50:E55)</f>
        <v>1.1666666666666667</v>
      </c>
      <c r="E62" s="65"/>
      <c r="F62" s="65">
        <f t="shared" ref="F62:L62" si="22">AVERAGE(G50:G55)</f>
        <v>2</v>
      </c>
      <c r="G62" s="65"/>
      <c r="H62" s="65">
        <f t="shared" si="22"/>
        <v>1.8333333333333333</v>
      </c>
      <c r="I62" s="65"/>
      <c r="J62" s="65">
        <f t="shared" si="22"/>
        <v>2</v>
      </c>
      <c r="K62" s="65"/>
      <c r="L62" s="65">
        <f t="shared" si="22"/>
        <v>1.6666666666666667</v>
      </c>
      <c r="M62" s="38"/>
      <c r="N62" s="9"/>
    </row>
    <row r="63" spans="1:14" x14ac:dyDescent="0.3">
      <c r="A63" s="10"/>
      <c r="B63" s="40" t="s">
        <v>50</v>
      </c>
      <c r="C63" s="25"/>
      <c r="D63" s="64">
        <f>MODE(E50:E55)</f>
        <v>1</v>
      </c>
      <c r="E63" s="64"/>
      <c r="F63" s="64">
        <f t="shared" ref="F63:L63" si="23">MODE(G50:G55)</f>
        <v>2</v>
      </c>
      <c r="G63" s="64"/>
      <c r="H63" s="64">
        <f t="shared" si="23"/>
        <v>2</v>
      </c>
      <c r="I63" s="64"/>
      <c r="J63" s="64">
        <f t="shared" si="23"/>
        <v>2</v>
      </c>
      <c r="K63" s="64"/>
      <c r="L63" s="64">
        <f t="shared" si="23"/>
        <v>2</v>
      </c>
      <c r="M63" s="38"/>
      <c r="N63" s="9"/>
    </row>
    <row r="64" spans="1:14" x14ac:dyDescent="0.3">
      <c r="A64" s="10"/>
      <c r="B64" s="124" t="s">
        <v>51</v>
      </c>
      <c r="C64" s="37"/>
      <c r="D64" s="125">
        <f>MEDIAN(E50:E55)</f>
        <v>1</v>
      </c>
      <c r="E64" s="125"/>
      <c r="F64" s="125">
        <f t="shared" ref="F64:L64" si="24">MEDIAN(G50:G55)</f>
        <v>2</v>
      </c>
      <c r="G64" s="125"/>
      <c r="H64" s="125">
        <f t="shared" si="24"/>
        <v>2</v>
      </c>
      <c r="I64" s="125"/>
      <c r="J64" s="125">
        <f t="shared" si="24"/>
        <v>2</v>
      </c>
      <c r="K64" s="125"/>
      <c r="L64" s="125">
        <f t="shared" si="24"/>
        <v>2</v>
      </c>
      <c r="M64" s="76"/>
      <c r="N64" s="9"/>
    </row>
    <row r="65" spans="1:14" x14ac:dyDescent="0.3">
      <c r="A65" s="10"/>
      <c r="B65" s="42" t="s">
        <v>52</v>
      </c>
      <c r="C65" s="26"/>
      <c r="D65" s="49">
        <f>_xlfn.STDEV.P(E50:E55)</f>
        <v>0.68718427093627676</v>
      </c>
      <c r="E65" s="49"/>
      <c r="F65" s="49">
        <f t="shared" ref="F65:L65" si="25">_xlfn.STDEV.P(G50:G55)</f>
        <v>0</v>
      </c>
      <c r="G65" s="49"/>
      <c r="H65" s="49">
        <f t="shared" si="25"/>
        <v>0.37267799624996495</v>
      </c>
      <c r="I65" s="49"/>
      <c r="J65" s="49">
        <f t="shared" si="25"/>
        <v>0</v>
      </c>
      <c r="K65" s="49"/>
      <c r="L65" s="49">
        <f t="shared" si="25"/>
        <v>0.7453559924999299</v>
      </c>
      <c r="M65" s="38"/>
      <c r="N65" s="9"/>
    </row>
    <row r="66" spans="1:14" x14ac:dyDescent="0.3">
      <c r="A66" s="10"/>
      <c r="B66" s="126" t="s">
        <v>53</v>
      </c>
      <c r="C66" s="67"/>
      <c r="D66" s="127">
        <f>D58/D56</f>
        <v>0.33333333333333331</v>
      </c>
      <c r="E66" s="127"/>
      <c r="F66" s="127">
        <f t="shared" ref="F66:L66" si="26">F58/F56</f>
        <v>1</v>
      </c>
      <c r="G66" s="127"/>
      <c r="H66" s="127">
        <f t="shared" si="26"/>
        <v>0.83333333333333337</v>
      </c>
      <c r="I66" s="127"/>
      <c r="J66" s="127">
        <f t="shared" si="26"/>
        <v>1</v>
      </c>
      <c r="K66" s="127"/>
      <c r="L66" s="127">
        <f t="shared" si="26"/>
        <v>0.83333333333333337</v>
      </c>
      <c r="M66" s="69"/>
      <c r="N66" s="9"/>
    </row>
    <row r="67" spans="1:14" ht="15" thickBot="1" x14ac:dyDescent="0.35">
      <c r="A67" s="10"/>
      <c r="B67" s="52"/>
      <c r="C67" s="86"/>
      <c r="D67" s="71"/>
      <c r="E67" s="71"/>
      <c r="F67" s="71"/>
      <c r="G67" s="71"/>
      <c r="H67" s="71"/>
      <c r="I67" s="71"/>
      <c r="J67" s="71"/>
      <c r="K67" s="71"/>
      <c r="L67" s="72"/>
      <c r="M67" s="70"/>
      <c r="N67" s="9"/>
    </row>
    <row r="68" spans="1:14" x14ac:dyDescent="0.3">
      <c r="A68" s="10"/>
      <c r="B68" s="21" t="s">
        <v>24</v>
      </c>
      <c r="C68" s="67">
        <v>43073</v>
      </c>
      <c r="D68" s="60" t="s">
        <v>15</v>
      </c>
      <c r="E68" s="60">
        <v>1</v>
      </c>
      <c r="F68" s="60" t="s">
        <v>14</v>
      </c>
      <c r="G68" s="60">
        <v>2</v>
      </c>
      <c r="H68" s="60" t="s">
        <v>14</v>
      </c>
      <c r="I68" s="60">
        <v>2</v>
      </c>
      <c r="J68" s="60" t="s">
        <v>14</v>
      </c>
      <c r="K68" s="60">
        <v>2</v>
      </c>
      <c r="L68" s="68" t="s">
        <v>14</v>
      </c>
      <c r="M68" s="69">
        <v>2</v>
      </c>
      <c r="N68" s="9"/>
    </row>
    <row r="69" spans="1:14" x14ac:dyDescent="0.3">
      <c r="A69" s="10"/>
      <c r="B69" s="21" t="s">
        <v>24</v>
      </c>
      <c r="C69" s="25">
        <v>43073</v>
      </c>
      <c r="D69" s="21" t="s">
        <v>14</v>
      </c>
      <c r="E69" s="21">
        <v>2</v>
      </c>
      <c r="F69" s="21" t="s">
        <v>14</v>
      </c>
      <c r="G69" s="21">
        <v>2</v>
      </c>
      <c r="H69" s="21" t="s">
        <v>14</v>
      </c>
      <c r="I69" s="21">
        <v>2</v>
      </c>
      <c r="J69" s="21" t="s">
        <v>14</v>
      </c>
      <c r="K69" s="21">
        <v>2</v>
      </c>
      <c r="L69" s="31" t="s">
        <v>14</v>
      </c>
      <c r="M69" s="38">
        <v>2</v>
      </c>
      <c r="N69" s="9"/>
    </row>
    <row r="70" spans="1:14" x14ac:dyDescent="0.3">
      <c r="A70" s="10"/>
      <c r="B70" s="21" t="s">
        <v>24</v>
      </c>
      <c r="C70" s="25">
        <v>43073</v>
      </c>
      <c r="D70" s="21" t="s">
        <v>14</v>
      </c>
      <c r="E70" s="21">
        <v>2</v>
      </c>
      <c r="F70" s="21" t="s">
        <v>14</v>
      </c>
      <c r="G70" s="21">
        <v>2</v>
      </c>
      <c r="H70" s="21" t="s">
        <v>14</v>
      </c>
      <c r="I70" s="21">
        <v>2</v>
      </c>
      <c r="J70" s="21" t="s">
        <v>14</v>
      </c>
      <c r="K70" s="21">
        <v>2</v>
      </c>
      <c r="L70" s="31" t="s">
        <v>14</v>
      </c>
      <c r="M70" s="38">
        <v>2</v>
      </c>
      <c r="N70" s="9"/>
    </row>
    <row r="71" spans="1:14" x14ac:dyDescent="0.3">
      <c r="A71" s="10"/>
      <c r="B71" s="21" t="s">
        <v>24</v>
      </c>
      <c r="C71" s="25">
        <v>43073</v>
      </c>
      <c r="D71" s="21" t="s">
        <v>14</v>
      </c>
      <c r="E71" s="21">
        <v>2</v>
      </c>
      <c r="F71" s="21" t="s">
        <v>14</v>
      </c>
      <c r="G71" s="21">
        <v>2</v>
      </c>
      <c r="H71" s="21" t="s">
        <v>14</v>
      </c>
      <c r="I71" s="21">
        <v>2</v>
      </c>
      <c r="J71" s="21" t="s">
        <v>14</v>
      </c>
      <c r="K71" s="21">
        <v>2</v>
      </c>
      <c r="L71" s="31" t="s">
        <v>14</v>
      </c>
      <c r="M71" s="38">
        <v>2</v>
      </c>
      <c r="N71" s="9"/>
    </row>
    <row r="72" spans="1:14" x14ac:dyDescent="0.3">
      <c r="A72" s="10"/>
      <c r="B72" s="21" t="s">
        <v>24</v>
      </c>
      <c r="C72" s="37">
        <v>43073</v>
      </c>
      <c r="D72" s="46" t="s">
        <v>14</v>
      </c>
      <c r="E72" s="46">
        <v>2</v>
      </c>
      <c r="F72" s="46" t="s">
        <v>14</v>
      </c>
      <c r="G72" s="46">
        <v>2</v>
      </c>
      <c r="H72" s="46" t="s">
        <v>14</v>
      </c>
      <c r="I72" s="46">
        <v>2</v>
      </c>
      <c r="J72" s="46" t="s">
        <v>14</v>
      </c>
      <c r="K72" s="46">
        <v>2</v>
      </c>
      <c r="L72" s="48" t="s">
        <v>14</v>
      </c>
      <c r="M72" s="38">
        <v>2</v>
      </c>
      <c r="N72" s="9"/>
    </row>
    <row r="73" spans="1:14" x14ac:dyDescent="0.3">
      <c r="B73" s="40" t="s">
        <v>44</v>
      </c>
      <c r="C73" s="38"/>
      <c r="D73" s="41">
        <f>COUNT(E68:E72)</f>
        <v>5</v>
      </c>
      <c r="E73" s="41"/>
      <c r="F73" s="41">
        <f t="shared" ref="F73:L73" si="27">COUNT(G68:G72)</f>
        <v>5</v>
      </c>
      <c r="G73" s="41"/>
      <c r="H73" s="41">
        <f t="shared" si="27"/>
        <v>5</v>
      </c>
      <c r="I73" s="41"/>
      <c r="J73" s="41">
        <f t="shared" si="27"/>
        <v>5</v>
      </c>
      <c r="K73" s="41"/>
      <c r="L73" s="41">
        <f t="shared" si="27"/>
        <v>5</v>
      </c>
      <c r="M73" s="38"/>
      <c r="N73" s="9"/>
    </row>
    <row r="74" spans="1:14" x14ac:dyDescent="0.3">
      <c r="B74" s="41" t="s">
        <v>45</v>
      </c>
      <c r="C74" s="38"/>
      <c r="D74" s="41"/>
      <c r="E74" s="38"/>
      <c r="F74" s="38"/>
      <c r="G74" s="38"/>
      <c r="H74" s="38"/>
      <c r="I74" s="38"/>
      <c r="J74" s="38"/>
      <c r="K74" s="38"/>
      <c r="L74" s="108"/>
      <c r="M74" s="38"/>
      <c r="N74" s="9"/>
    </row>
    <row r="75" spans="1:14" x14ac:dyDescent="0.3">
      <c r="B75" s="40" t="s">
        <v>46</v>
      </c>
      <c r="C75" s="38"/>
      <c r="D75" s="41">
        <f>COUNTIF(E68:E72,"2")</f>
        <v>4</v>
      </c>
      <c r="E75" s="41"/>
      <c r="F75" s="41">
        <f t="shared" ref="F75:L75" si="28">COUNTIF(G68:G72,"2")</f>
        <v>5</v>
      </c>
      <c r="G75" s="41"/>
      <c r="H75" s="41">
        <f t="shared" si="28"/>
        <v>5</v>
      </c>
      <c r="I75" s="41"/>
      <c r="J75" s="41">
        <f t="shared" si="28"/>
        <v>5</v>
      </c>
      <c r="K75" s="41"/>
      <c r="L75" s="41">
        <f t="shared" si="28"/>
        <v>5</v>
      </c>
      <c r="M75" s="38"/>
      <c r="N75" s="9"/>
    </row>
    <row r="76" spans="1:14" x14ac:dyDescent="0.3">
      <c r="B76" s="40" t="s">
        <v>47</v>
      </c>
      <c r="C76" s="38"/>
      <c r="D76" s="41">
        <f>COUNTIF(E68:E72,"1")</f>
        <v>1</v>
      </c>
      <c r="E76" s="41"/>
      <c r="F76" s="41">
        <f t="shared" ref="F76:L76" si="29">COUNTIF(G68:G72,"1")</f>
        <v>0</v>
      </c>
      <c r="G76" s="41"/>
      <c r="H76" s="41">
        <f t="shared" si="29"/>
        <v>0</v>
      </c>
      <c r="I76" s="41"/>
      <c r="J76" s="41">
        <f t="shared" si="29"/>
        <v>0</v>
      </c>
      <c r="K76" s="41"/>
      <c r="L76" s="41">
        <f t="shared" si="29"/>
        <v>0</v>
      </c>
      <c r="M76" s="38"/>
      <c r="N76" s="9"/>
    </row>
    <row r="77" spans="1:14" x14ac:dyDescent="0.3">
      <c r="B77" s="40" t="s">
        <v>48</v>
      </c>
      <c r="C77" s="38"/>
      <c r="D77" s="41">
        <f>COUNTIF(E68:E72,"0")</f>
        <v>0</v>
      </c>
      <c r="E77" s="41"/>
      <c r="F77" s="41">
        <f t="shared" ref="F77:L77" si="30">COUNTIF(G68:G72,"0")</f>
        <v>0</v>
      </c>
      <c r="G77" s="41"/>
      <c r="H77" s="41">
        <f t="shared" si="30"/>
        <v>0</v>
      </c>
      <c r="I77" s="41"/>
      <c r="J77" s="41">
        <f t="shared" si="30"/>
        <v>0</v>
      </c>
      <c r="K77" s="41"/>
      <c r="L77" s="41">
        <f t="shared" si="30"/>
        <v>0</v>
      </c>
      <c r="M77" s="38"/>
      <c r="N77" s="9"/>
    </row>
    <row r="78" spans="1:14" x14ac:dyDescent="0.3">
      <c r="B78" s="40"/>
      <c r="C78" s="38"/>
      <c r="D78" s="41"/>
      <c r="E78" s="38"/>
      <c r="F78" s="38"/>
      <c r="G78" s="38"/>
      <c r="H78" s="38"/>
      <c r="I78" s="38"/>
      <c r="J78" s="38"/>
      <c r="K78" s="38"/>
      <c r="L78" s="108"/>
      <c r="M78" s="38"/>
      <c r="N78" s="9"/>
    </row>
    <row r="79" spans="1:14" x14ac:dyDescent="0.3">
      <c r="B79" s="42" t="s">
        <v>49</v>
      </c>
      <c r="C79" s="38"/>
      <c r="D79" s="49">
        <f>AVERAGE(E68:E72)</f>
        <v>1.8</v>
      </c>
      <c r="E79" s="49"/>
      <c r="F79" s="49">
        <f t="shared" ref="F79:L79" si="31">AVERAGE(G68:G72)</f>
        <v>2</v>
      </c>
      <c r="G79" s="49"/>
      <c r="H79" s="49">
        <f t="shared" si="31"/>
        <v>2</v>
      </c>
      <c r="I79" s="49"/>
      <c r="J79" s="49">
        <f t="shared" si="31"/>
        <v>2</v>
      </c>
      <c r="K79" s="49"/>
      <c r="L79" s="49">
        <f t="shared" si="31"/>
        <v>2</v>
      </c>
      <c r="M79" s="38"/>
      <c r="N79" s="9"/>
    </row>
    <row r="80" spans="1:14" x14ac:dyDescent="0.3">
      <c r="B80" s="40" t="s">
        <v>50</v>
      </c>
      <c r="C80" s="38"/>
      <c r="D80" s="41">
        <f>MODE(E68:E72)</f>
        <v>2</v>
      </c>
      <c r="E80" s="41"/>
      <c r="F80" s="41">
        <f t="shared" ref="F80:L80" si="32">MODE(G68:G72)</f>
        <v>2</v>
      </c>
      <c r="G80" s="41"/>
      <c r="H80" s="41">
        <f t="shared" si="32"/>
        <v>2</v>
      </c>
      <c r="I80" s="41"/>
      <c r="J80" s="41">
        <f t="shared" si="32"/>
        <v>2</v>
      </c>
      <c r="K80" s="41"/>
      <c r="L80" s="41">
        <f t="shared" si="32"/>
        <v>2</v>
      </c>
      <c r="M80" s="38"/>
      <c r="N80" s="9"/>
    </row>
    <row r="81" spans="2:14" x14ac:dyDescent="0.3">
      <c r="B81" s="43" t="s">
        <v>51</v>
      </c>
      <c r="C81" s="38"/>
      <c r="D81" s="41">
        <f>MEDIAN(E68:E72)</f>
        <v>2</v>
      </c>
      <c r="E81" s="41"/>
      <c r="F81" s="41">
        <f t="shared" ref="F81:L81" si="33">MEDIAN(G68:G72)</f>
        <v>2</v>
      </c>
      <c r="G81" s="41"/>
      <c r="H81" s="41">
        <f t="shared" si="33"/>
        <v>2</v>
      </c>
      <c r="I81" s="41"/>
      <c r="J81" s="41">
        <f t="shared" si="33"/>
        <v>2</v>
      </c>
      <c r="K81" s="41"/>
      <c r="L81" s="41">
        <f t="shared" si="33"/>
        <v>2</v>
      </c>
      <c r="M81" s="38"/>
      <c r="N81" s="9"/>
    </row>
    <row r="82" spans="2:14" x14ac:dyDescent="0.3">
      <c r="B82" s="42" t="s">
        <v>52</v>
      </c>
      <c r="C82" s="38"/>
      <c r="D82" s="49">
        <f>_xlfn.STDEV.P(E68:E72)</f>
        <v>0.4</v>
      </c>
      <c r="E82" s="49"/>
      <c r="F82" s="49">
        <f t="shared" ref="F82:L82" si="34">_xlfn.STDEV.P(G68:G72)</f>
        <v>0</v>
      </c>
      <c r="G82" s="49"/>
      <c r="H82" s="49">
        <f t="shared" si="34"/>
        <v>0</v>
      </c>
      <c r="I82" s="49"/>
      <c r="J82" s="49">
        <f t="shared" si="34"/>
        <v>0</v>
      </c>
      <c r="K82" s="49"/>
      <c r="L82" s="49">
        <f t="shared" si="34"/>
        <v>0</v>
      </c>
      <c r="M82" s="38"/>
      <c r="N82" s="9"/>
    </row>
    <row r="83" spans="2:14" x14ac:dyDescent="0.3">
      <c r="B83" s="44" t="s">
        <v>53</v>
      </c>
      <c r="C83" s="38"/>
      <c r="D83" s="51">
        <f>D75/D73</f>
        <v>0.8</v>
      </c>
      <c r="E83" s="51"/>
      <c r="F83" s="51">
        <f t="shared" ref="F83:L83" si="35">F75/F73</f>
        <v>1</v>
      </c>
      <c r="G83" s="51"/>
      <c r="H83" s="51">
        <f t="shared" si="35"/>
        <v>1</v>
      </c>
      <c r="I83" s="51"/>
      <c r="J83" s="51">
        <f t="shared" si="35"/>
        <v>1</v>
      </c>
      <c r="K83" s="51"/>
      <c r="L83" s="51">
        <f t="shared" si="35"/>
        <v>1</v>
      </c>
      <c r="M83" s="38"/>
      <c r="N83" s="9"/>
    </row>
    <row r="84" spans="2:14" ht="15" thickBot="1" x14ac:dyDescent="0.35">
      <c r="B84" s="52"/>
      <c r="C84" s="70"/>
      <c r="D84" s="70"/>
      <c r="E84" s="70"/>
      <c r="F84" s="70"/>
      <c r="G84" s="70"/>
      <c r="H84" s="70"/>
      <c r="I84" s="70"/>
      <c r="J84" s="70"/>
      <c r="K84" s="70"/>
      <c r="L84" s="109"/>
      <c r="M84" s="38"/>
      <c r="N84" s="9"/>
    </row>
    <row r="85" spans="2:14" x14ac:dyDescent="0.3">
      <c r="C85" s="34"/>
      <c r="D85" s="34"/>
      <c r="E85" s="34"/>
      <c r="F85" s="34"/>
      <c r="G85" s="34"/>
      <c r="H85" s="34"/>
      <c r="I85" s="34"/>
      <c r="J85" s="34"/>
      <c r="K85" s="34"/>
      <c r="L85" s="34"/>
      <c r="M85" s="34"/>
    </row>
  </sheetData>
  <mergeCells count="2">
    <mergeCell ref="A1:H2"/>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election sqref="A1:H2"/>
    </sheetView>
  </sheetViews>
  <sheetFormatPr defaultColWidth="9.109375" defaultRowHeight="14.4" x14ac:dyDescent="0.3"/>
  <cols>
    <col min="1" max="1" width="5.44140625" style="1" bestFit="1" customWidth="1"/>
    <col min="2" max="2" width="24.44140625" style="1" bestFit="1" customWidth="1"/>
    <col min="3" max="3" width="14.44140625" style="23" bestFit="1" customWidth="1"/>
    <col min="4" max="4" width="35.109375" style="23" bestFit="1" customWidth="1"/>
    <col min="5" max="5" width="6.77734375" style="23" customWidth="1"/>
    <col min="6" max="6" width="36.33203125" style="23" bestFit="1" customWidth="1"/>
    <col min="7" max="7" width="5.88671875" style="23" customWidth="1"/>
    <col min="8" max="8" width="36.109375" style="23" bestFit="1" customWidth="1"/>
    <col min="9" max="9" width="7.109375" style="23" customWidth="1"/>
    <col min="10" max="10" width="34.33203125" style="23" bestFit="1" customWidth="1"/>
    <col min="11" max="11" width="6.5546875" style="23" customWidth="1"/>
    <col min="12" max="12" width="35.88671875" style="23" bestFit="1" customWidth="1"/>
    <col min="13" max="13" width="6.21875" style="23" customWidth="1"/>
    <col min="14" max="16384" width="9.109375" style="1"/>
  </cols>
  <sheetData>
    <row r="1" spans="1:14" ht="31.2" x14ac:dyDescent="0.3">
      <c r="A1" s="133" t="s">
        <v>18</v>
      </c>
      <c r="B1" s="133"/>
      <c r="C1" s="133"/>
      <c r="D1" s="133"/>
      <c r="E1" s="133"/>
      <c r="F1" s="133"/>
      <c r="G1" s="133"/>
      <c r="H1" s="133"/>
      <c r="I1" s="104"/>
    </row>
    <row r="2" spans="1:14" ht="31.2" x14ac:dyDescent="0.3">
      <c r="A2" s="133"/>
      <c r="B2" s="133"/>
      <c r="C2" s="133"/>
      <c r="D2" s="133"/>
      <c r="E2" s="133"/>
      <c r="F2" s="133"/>
      <c r="G2" s="133"/>
      <c r="H2" s="133"/>
      <c r="I2" s="104"/>
    </row>
    <row r="4" spans="1:14" ht="27.6" x14ac:dyDescent="0.3">
      <c r="A4" s="2" t="s">
        <v>0</v>
      </c>
      <c r="B4" s="3" t="s">
        <v>1</v>
      </c>
      <c r="C4" s="19"/>
      <c r="D4" s="27"/>
      <c r="E4" s="27"/>
    </row>
    <row r="5" spans="1:14" ht="18" x14ac:dyDescent="0.35">
      <c r="A5" s="5"/>
      <c r="B5" s="132" t="s">
        <v>2</v>
      </c>
      <c r="C5" s="132"/>
      <c r="D5" s="28"/>
      <c r="E5" s="28"/>
    </row>
    <row r="6" spans="1:14" ht="18" x14ac:dyDescent="0.35">
      <c r="A6" s="5"/>
      <c r="B6" s="3" t="s">
        <v>3</v>
      </c>
      <c r="C6" s="24"/>
      <c r="D6" s="28"/>
      <c r="E6" s="28"/>
    </row>
    <row r="7" spans="1:14" x14ac:dyDescent="0.3">
      <c r="A7" s="7"/>
      <c r="B7" s="8"/>
      <c r="C7" s="20"/>
      <c r="D7" s="20"/>
      <c r="E7" s="20"/>
      <c r="F7" s="20"/>
      <c r="G7" s="20"/>
      <c r="H7" s="20"/>
      <c r="I7" s="20"/>
      <c r="J7" s="20"/>
      <c r="K7" s="20"/>
      <c r="L7" s="20"/>
      <c r="M7" s="20"/>
    </row>
    <row r="8" spans="1:14" s="18" customFormat="1" ht="124.2" x14ac:dyDescent="0.3">
      <c r="A8" s="16"/>
      <c r="B8" s="17" t="s">
        <v>4</v>
      </c>
      <c r="C8" s="17" t="s">
        <v>5</v>
      </c>
      <c r="D8" s="17" t="s">
        <v>6</v>
      </c>
      <c r="E8" s="17"/>
      <c r="F8" s="17" t="s">
        <v>7</v>
      </c>
      <c r="G8" s="17"/>
      <c r="H8" s="17" t="s">
        <v>8</v>
      </c>
      <c r="I8" s="17"/>
      <c r="J8" s="17" t="s">
        <v>9</v>
      </c>
      <c r="K8" s="17"/>
      <c r="L8" s="30" t="s">
        <v>10</v>
      </c>
      <c r="M8" s="56"/>
      <c r="N8" s="33"/>
    </row>
    <row r="9" spans="1:14" customFormat="1" x14ac:dyDescent="0.3">
      <c r="B9" s="12" t="s">
        <v>21</v>
      </c>
      <c r="C9" s="25">
        <v>43213</v>
      </c>
      <c r="D9" s="21" t="s">
        <v>15</v>
      </c>
      <c r="E9" s="21">
        <v>1</v>
      </c>
      <c r="F9" s="21" t="s">
        <v>14</v>
      </c>
      <c r="G9" s="21">
        <v>2</v>
      </c>
      <c r="H9" s="21" t="s">
        <v>14</v>
      </c>
      <c r="I9" s="21">
        <v>2</v>
      </c>
      <c r="J9" s="21" t="s">
        <v>14</v>
      </c>
      <c r="K9" s="21">
        <v>2</v>
      </c>
      <c r="L9" s="31" t="s">
        <v>14</v>
      </c>
      <c r="M9" s="38">
        <v>2</v>
      </c>
    </row>
    <row r="10" spans="1:14" customFormat="1" x14ac:dyDescent="0.3">
      <c r="B10" s="12" t="s">
        <v>21</v>
      </c>
      <c r="C10" s="25">
        <v>43213</v>
      </c>
      <c r="D10" s="21" t="s">
        <v>14</v>
      </c>
      <c r="E10" s="21">
        <v>2</v>
      </c>
      <c r="F10" s="21" t="s">
        <v>14</v>
      </c>
      <c r="G10" s="21">
        <v>2</v>
      </c>
      <c r="H10" s="21" t="s">
        <v>14</v>
      </c>
      <c r="I10" s="21">
        <v>2</v>
      </c>
      <c r="J10" s="21" t="s">
        <v>14</v>
      </c>
      <c r="K10" s="21">
        <v>2</v>
      </c>
      <c r="L10" s="31" t="s">
        <v>14</v>
      </c>
      <c r="M10" s="38">
        <v>2</v>
      </c>
    </row>
    <row r="11" spans="1:14" customFormat="1" x14ac:dyDescent="0.3">
      <c r="B11" s="12" t="s">
        <v>21</v>
      </c>
      <c r="C11" s="25">
        <v>43213</v>
      </c>
      <c r="D11" s="21" t="s">
        <v>14</v>
      </c>
      <c r="E11" s="21">
        <v>2</v>
      </c>
      <c r="F11" s="21" t="s">
        <v>14</v>
      </c>
      <c r="G11" s="21">
        <v>2</v>
      </c>
      <c r="H11" s="21" t="s">
        <v>14</v>
      </c>
      <c r="I11" s="21">
        <v>2</v>
      </c>
      <c r="J11" s="21" t="s">
        <v>14</v>
      </c>
      <c r="K11" s="21">
        <v>2</v>
      </c>
      <c r="L11" s="31" t="s">
        <v>14</v>
      </c>
      <c r="M11" s="38">
        <v>2</v>
      </c>
    </row>
    <row r="12" spans="1:14" customFormat="1" x14ac:dyDescent="0.3">
      <c r="B12" s="12" t="s">
        <v>21</v>
      </c>
      <c r="C12" s="25">
        <v>43213</v>
      </c>
      <c r="D12" s="21" t="s">
        <v>14</v>
      </c>
      <c r="E12" s="21">
        <v>2</v>
      </c>
      <c r="F12" s="21" t="s">
        <v>15</v>
      </c>
      <c r="G12" s="21">
        <v>1</v>
      </c>
      <c r="H12" s="21" t="s">
        <v>14</v>
      </c>
      <c r="I12" s="21">
        <v>2</v>
      </c>
      <c r="J12" s="21" t="s">
        <v>14</v>
      </c>
      <c r="K12" s="21">
        <v>2</v>
      </c>
      <c r="L12" s="31" t="s">
        <v>14</v>
      </c>
      <c r="M12" s="38">
        <v>2</v>
      </c>
    </row>
    <row r="13" spans="1:14" customFormat="1" x14ac:dyDescent="0.3">
      <c r="B13" s="12" t="s">
        <v>21</v>
      </c>
      <c r="C13" s="25">
        <v>43213</v>
      </c>
      <c r="D13" s="21" t="s">
        <v>14</v>
      </c>
      <c r="E13" s="21">
        <v>2</v>
      </c>
      <c r="F13" s="21" t="s">
        <v>14</v>
      </c>
      <c r="G13" s="21">
        <v>2</v>
      </c>
      <c r="H13" s="21" t="s">
        <v>14</v>
      </c>
      <c r="I13" s="21">
        <v>2</v>
      </c>
      <c r="J13" s="21" t="s">
        <v>14</v>
      </c>
      <c r="K13" s="21">
        <v>2</v>
      </c>
      <c r="L13" s="31" t="s">
        <v>14</v>
      </c>
      <c r="M13" s="38">
        <v>2</v>
      </c>
    </row>
    <row r="14" spans="1:14" customFormat="1" x14ac:dyDescent="0.3">
      <c r="B14" s="12" t="s">
        <v>21</v>
      </c>
      <c r="C14" s="25">
        <v>43213</v>
      </c>
      <c r="D14" s="21" t="s">
        <v>14</v>
      </c>
      <c r="E14" s="21">
        <v>2</v>
      </c>
      <c r="F14" s="21" t="s">
        <v>14</v>
      </c>
      <c r="G14" s="21">
        <v>2</v>
      </c>
      <c r="H14" s="21" t="s">
        <v>14</v>
      </c>
      <c r="I14" s="21">
        <v>2</v>
      </c>
      <c r="J14" s="21" t="s">
        <v>14</v>
      </c>
      <c r="K14" s="21">
        <v>2</v>
      </c>
      <c r="L14" s="31" t="s">
        <v>14</v>
      </c>
      <c r="M14" s="38">
        <v>2</v>
      </c>
    </row>
    <row r="15" spans="1:14" customFormat="1" x14ac:dyDescent="0.3">
      <c r="B15" s="12" t="s">
        <v>21</v>
      </c>
      <c r="C15" s="25">
        <v>43213</v>
      </c>
      <c r="D15" s="21" t="s">
        <v>14</v>
      </c>
      <c r="E15" s="21">
        <v>2</v>
      </c>
      <c r="F15" s="21" t="s">
        <v>14</v>
      </c>
      <c r="G15" s="21">
        <v>2</v>
      </c>
      <c r="H15" s="21" t="s">
        <v>14</v>
      </c>
      <c r="I15" s="21">
        <v>2</v>
      </c>
      <c r="J15" s="21" t="s">
        <v>14</v>
      </c>
      <c r="K15" s="21">
        <v>2</v>
      </c>
      <c r="L15" s="31" t="s">
        <v>14</v>
      </c>
      <c r="M15" s="38">
        <v>2</v>
      </c>
    </row>
    <row r="16" spans="1:14" customFormat="1" x14ac:dyDescent="0.3">
      <c r="B16" s="40" t="s">
        <v>44</v>
      </c>
      <c r="C16" s="25"/>
      <c r="D16" s="64">
        <f>COUNT(E9:E15)</f>
        <v>7</v>
      </c>
      <c r="E16" s="64"/>
      <c r="F16" s="64">
        <f t="shared" ref="F16:L16" si="0">COUNT(G9:G15)</f>
        <v>7</v>
      </c>
      <c r="G16" s="64"/>
      <c r="H16" s="64">
        <f t="shared" si="0"/>
        <v>7</v>
      </c>
      <c r="I16" s="64"/>
      <c r="J16" s="64">
        <f t="shared" si="0"/>
        <v>7</v>
      </c>
      <c r="K16" s="64"/>
      <c r="L16" s="64">
        <f t="shared" si="0"/>
        <v>7</v>
      </c>
      <c r="M16" s="38"/>
    </row>
    <row r="17" spans="2:13" customFormat="1" x14ac:dyDescent="0.3">
      <c r="B17" s="41" t="s">
        <v>45</v>
      </c>
      <c r="C17" s="25"/>
      <c r="D17" s="64"/>
      <c r="E17" s="21"/>
      <c r="F17" s="21"/>
      <c r="G17" s="21"/>
      <c r="H17" s="21"/>
      <c r="I17" s="21"/>
      <c r="J17" s="21"/>
      <c r="K17" s="21"/>
      <c r="L17" s="31"/>
      <c r="M17" s="38"/>
    </row>
    <row r="18" spans="2:13" customFormat="1" x14ac:dyDescent="0.3">
      <c r="B18" s="40" t="s">
        <v>46</v>
      </c>
      <c r="C18" s="25"/>
      <c r="D18" s="64">
        <f>COUNTIF(E9:E15, "2")</f>
        <v>6</v>
      </c>
      <c r="E18" s="64"/>
      <c r="F18" s="64">
        <f t="shared" ref="F18:L18" si="1">COUNTIF(G9:G15, "2")</f>
        <v>6</v>
      </c>
      <c r="G18" s="64"/>
      <c r="H18" s="64">
        <f t="shared" si="1"/>
        <v>7</v>
      </c>
      <c r="I18" s="64"/>
      <c r="J18" s="64">
        <f t="shared" si="1"/>
        <v>7</v>
      </c>
      <c r="K18" s="64"/>
      <c r="L18" s="64">
        <f t="shared" si="1"/>
        <v>7</v>
      </c>
      <c r="M18" s="38"/>
    </row>
    <row r="19" spans="2:13" customFormat="1" x14ac:dyDescent="0.3">
      <c r="B19" s="40" t="s">
        <v>47</v>
      </c>
      <c r="C19" s="25"/>
      <c r="D19" s="64">
        <f>COUNTIF(E9:E15,"1")</f>
        <v>1</v>
      </c>
      <c r="E19" s="64"/>
      <c r="F19" s="64">
        <f t="shared" ref="F19:L19" si="2">COUNTIF(G9:G15,"1")</f>
        <v>1</v>
      </c>
      <c r="G19" s="64"/>
      <c r="H19" s="64">
        <f t="shared" si="2"/>
        <v>0</v>
      </c>
      <c r="I19" s="64"/>
      <c r="J19" s="64">
        <f t="shared" si="2"/>
        <v>0</v>
      </c>
      <c r="K19" s="64"/>
      <c r="L19" s="64">
        <f t="shared" si="2"/>
        <v>0</v>
      </c>
      <c r="M19" s="38"/>
    </row>
    <row r="20" spans="2:13" customFormat="1" x14ac:dyDescent="0.3">
      <c r="B20" s="40" t="s">
        <v>48</v>
      </c>
      <c r="C20" s="25"/>
      <c r="D20" s="64">
        <f>COUNTIF(E9:E15,"0")</f>
        <v>0</v>
      </c>
      <c r="E20" s="64"/>
      <c r="F20" s="64">
        <f t="shared" ref="F20:L20" si="3">COUNTIF(G9:G15,"0")</f>
        <v>0</v>
      </c>
      <c r="G20" s="64"/>
      <c r="H20" s="64">
        <f t="shared" si="3"/>
        <v>0</v>
      </c>
      <c r="I20" s="64"/>
      <c r="J20" s="64">
        <f t="shared" si="3"/>
        <v>0</v>
      </c>
      <c r="K20" s="64"/>
      <c r="L20" s="64">
        <f t="shared" si="3"/>
        <v>0</v>
      </c>
      <c r="M20" s="38"/>
    </row>
    <row r="21" spans="2:13" customFormat="1" x14ac:dyDescent="0.3">
      <c r="B21" s="40"/>
      <c r="C21" s="25"/>
      <c r="D21" s="64"/>
      <c r="E21" s="21"/>
      <c r="F21" s="21"/>
      <c r="G21" s="21"/>
      <c r="H21" s="21"/>
      <c r="I21" s="21"/>
      <c r="J21" s="21"/>
      <c r="K21" s="21"/>
      <c r="L21" s="31"/>
      <c r="M21" s="38"/>
    </row>
    <row r="22" spans="2:13" customFormat="1" x14ac:dyDescent="0.3">
      <c r="B22" s="42" t="s">
        <v>49</v>
      </c>
      <c r="C22" s="25"/>
      <c r="D22" s="65">
        <f>AVERAGE(E9:E15)</f>
        <v>1.8571428571428572</v>
      </c>
      <c r="E22" s="65"/>
      <c r="F22" s="65">
        <f t="shared" ref="F22:L22" si="4">AVERAGE(G9:G15)</f>
        <v>1.8571428571428572</v>
      </c>
      <c r="G22" s="65"/>
      <c r="H22" s="65">
        <f t="shared" si="4"/>
        <v>2</v>
      </c>
      <c r="I22" s="65"/>
      <c r="J22" s="65">
        <f t="shared" si="4"/>
        <v>2</v>
      </c>
      <c r="K22" s="65"/>
      <c r="L22" s="65">
        <f t="shared" si="4"/>
        <v>2</v>
      </c>
      <c r="M22" s="38"/>
    </row>
    <row r="23" spans="2:13" customFormat="1" x14ac:dyDescent="0.3">
      <c r="B23" s="40" t="s">
        <v>50</v>
      </c>
      <c r="C23" s="25"/>
      <c r="D23" s="64">
        <f>MODE(E9:E15)</f>
        <v>2</v>
      </c>
      <c r="E23" s="64"/>
      <c r="F23" s="64">
        <f t="shared" ref="F23:L23" si="5">MODE(G9:G15)</f>
        <v>2</v>
      </c>
      <c r="G23" s="64"/>
      <c r="H23" s="64">
        <f t="shared" si="5"/>
        <v>2</v>
      </c>
      <c r="I23" s="64"/>
      <c r="J23" s="64">
        <f t="shared" si="5"/>
        <v>2</v>
      </c>
      <c r="K23" s="64"/>
      <c r="L23" s="64">
        <f t="shared" si="5"/>
        <v>2</v>
      </c>
      <c r="M23" s="38"/>
    </row>
    <row r="24" spans="2:13" customFormat="1" x14ac:dyDescent="0.3">
      <c r="B24" s="43" t="s">
        <v>51</v>
      </c>
      <c r="C24" s="25"/>
      <c r="D24" s="64">
        <f>MEDIAN(E9:E15)</f>
        <v>2</v>
      </c>
      <c r="E24" s="64"/>
      <c r="F24" s="64">
        <f t="shared" ref="F24:L24" si="6">MEDIAN(G9:G15)</f>
        <v>2</v>
      </c>
      <c r="G24" s="64"/>
      <c r="H24" s="64">
        <f t="shared" si="6"/>
        <v>2</v>
      </c>
      <c r="I24" s="64"/>
      <c r="J24" s="64">
        <f t="shared" si="6"/>
        <v>2</v>
      </c>
      <c r="K24" s="64"/>
      <c r="L24" s="64">
        <f t="shared" si="6"/>
        <v>2</v>
      </c>
      <c r="M24" s="38"/>
    </row>
    <row r="25" spans="2:13" customFormat="1" x14ac:dyDescent="0.3">
      <c r="B25" s="42" t="s">
        <v>52</v>
      </c>
      <c r="C25" s="25"/>
      <c r="D25" s="65">
        <f>_xlfn.STDEV.P(E9:E15)</f>
        <v>0.3499271061118826</v>
      </c>
      <c r="E25" s="65"/>
      <c r="F25" s="65">
        <f t="shared" ref="F25:L25" si="7">_xlfn.STDEV.P(G9:G15)</f>
        <v>0.3499271061118826</v>
      </c>
      <c r="G25" s="65"/>
      <c r="H25" s="65">
        <f t="shared" si="7"/>
        <v>0</v>
      </c>
      <c r="I25" s="65"/>
      <c r="J25" s="65">
        <f t="shared" si="7"/>
        <v>0</v>
      </c>
      <c r="K25" s="65"/>
      <c r="L25" s="65">
        <f t="shared" si="7"/>
        <v>0</v>
      </c>
      <c r="M25" s="38"/>
    </row>
    <row r="26" spans="2:13" customFormat="1" x14ac:dyDescent="0.3">
      <c r="B26" s="44" t="s">
        <v>53</v>
      </c>
      <c r="C26" s="25"/>
      <c r="D26" s="66">
        <f>D18/D16</f>
        <v>0.8571428571428571</v>
      </c>
      <c r="E26" s="66"/>
      <c r="F26" s="66">
        <f t="shared" ref="F26:L26" si="8">F18/F16</f>
        <v>0.8571428571428571</v>
      </c>
      <c r="G26" s="66"/>
      <c r="H26" s="66">
        <f t="shared" si="8"/>
        <v>1</v>
      </c>
      <c r="I26" s="66"/>
      <c r="J26" s="66">
        <f t="shared" si="8"/>
        <v>1</v>
      </c>
      <c r="K26" s="66"/>
      <c r="L26" s="66">
        <f t="shared" si="8"/>
        <v>1</v>
      </c>
      <c r="M26" s="38"/>
    </row>
    <row r="27" spans="2:13" customFormat="1" ht="15" thickBot="1" x14ac:dyDescent="0.35">
      <c r="B27" s="45"/>
      <c r="C27" s="86"/>
      <c r="D27" s="71"/>
      <c r="E27" s="71"/>
      <c r="F27" s="71"/>
      <c r="G27" s="71"/>
      <c r="H27" s="71"/>
      <c r="I27" s="71"/>
      <c r="J27" s="71"/>
      <c r="K27" s="71"/>
      <c r="L27" s="72"/>
      <c r="M27" s="70"/>
    </row>
    <row r="28" spans="2:13" customFormat="1" x14ac:dyDescent="0.3">
      <c r="B28" s="12" t="s">
        <v>22</v>
      </c>
      <c r="C28" s="67">
        <v>43213</v>
      </c>
      <c r="D28" s="60" t="s">
        <v>14</v>
      </c>
      <c r="E28" s="60">
        <v>2</v>
      </c>
      <c r="F28" s="60" t="s">
        <v>14</v>
      </c>
      <c r="G28" s="60">
        <v>2</v>
      </c>
      <c r="H28" s="60" t="s">
        <v>14</v>
      </c>
      <c r="I28" s="60">
        <v>2</v>
      </c>
      <c r="J28" s="60" t="s">
        <v>14</v>
      </c>
      <c r="K28" s="60">
        <v>2</v>
      </c>
      <c r="L28" s="68" t="s">
        <v>14</v>
      </c>
      <c r="M28" s="69">
        <v>2</v>
      </c>
    </row>
    <row r="29" spans="2:13" customFormat="1" x14ac:dyDescent="0.3">
      <c r="B29" s="12" t="s">
        <v>22</v>
      </c>
      <c r="C29" s="25">
        <v>43213</v>
      </c>
      <c r="D29" s="21" t="s">
        <v>14</v>
      </c>
      <c r="E29" s="21">
        <v>2</v>
      </c>
      <c r="F29" s="21" t="s">
        <v>14</v>
      </c>
      <c r="G29" s="21">
        <v>2</v>
      </c>
      <c r="H29" s="21" t="s">
        <v>14</v>
      </c>
      <c r="I29" s="21">
        <v>2</v>
      </c>
      <c r="J29" s="21" t="s">
        <v>14</v>
      </c>
      <c r="K29" s="21">
        <v>2</v>
      </c>
      <c r="L29" s="31" t="s">
        <v>14</v>
      </c>
      <c r="M29" s="38">
        <v>2</v>
      </c>
    </row>
    <row r="30" spans="2:13" customFormat="1" x14ac:dyDescent="0.3">
      <c r="B30" s="12" t="s">
        <v>22</v>
      </c>
      <c r="C30" s="25">
        <v>43213</v>
      </c>
      <c r="D30" s="21" t="s">
        <v>14</v>
      </c>
      <c r="E30" s="21">
        <v>2</v>
      </c>
      <c r="F30" s="21" t="s">
        <v>14</v>
      </c>
      <c r="G30" s="21">
        <v>2</v>
      </c>
      <c r="H30" s="21" t="s">
        <v>14</v>
      </c>
      <c r="I30" s="21">
        <v>2</v>
      </c>
      <c r="J30" s="21" t="s">
        <v>14</v>
      </c>
      <c r="K30" s="21">
        <v>2</v>
      </c>
      <c r="L30" s="31" t="s">
        <v>14</v>
      </c>
      <c r="M30" s="38">
        <v>2</v>
      </c>
    </row>
    <row r="31" spans="2:13" customFormat="1" x14ac:dyDescent="0.3">
      <c r="B31" s="12" t="s">
        <v>22</v>
      </c>
      <c r="C31" s="25">
        <v>43213</v>
      </c>
      <c r="D31" s="21" t="s">
        <v>14</v>
      </c>
      <c r="E31" s="21">
        <v>2</v>
      </c>
      <c r="F31" s="21" t="s">
        <v>14</v>
      </c>
      <c r="G31" s="21">
        <v>2</v>
      </c>
      <c r="H31" s="21" t="s">
        <v>14</v>
      </c>
      <c r="I31" s="21">
        <v>2</v>
      </c>
      <c r="J31" s="21" t="s">
        <v>14</v>
      </c>
      <c r="K31" s="21">
        <v>2</v>
      </c>
      <c r="L31" s="31" t="s">
        <v>14</v>
      </c>
      <c r="M31" s="38">
        <v>2</v>
      </c>
    </row>
    <row r="32" spans="2:13" customFormat="1" x14ac:dyDescent="0.3">
      <c r="B32" s="12" t="s">
        <v>22</v>
      </c>
      <c r="C32" s="25">
        <v>43213</v>
      </c>
      <c r="D32" s="21" t="s">
        <v>14</v>
      </c>
      <c r="E32" s="21">
        <v>2</v>
      </c>
      <c r="F32" s="21" t="s">
        <v>14</v>
      </c>
      <c r="G32" s="21">
        <v>2</v>
      </c>
      <c r="H32" s="21" t="s">
        <v>14</v>
      </c>
      <c r="I32" s="21">
        <v>2</v>
      </c>
      <c r="J32" s="21" t="s">
        <v>14</v>
      </c>
      <c r="K32" s="21">
        <v>2</v>
      </c>
      <c r="L32" s="31" t="s">
        <v>14</v>
      </c>
      <c r="M32" s="38">
        <v>2</v>
      </c>
    </row>
    <row r="33" spans="2:13" customFormat="1" x14ac:dyDescent="0.3">
      <c r="B33" s="40" t="s">
        <v>44</v>
      </c>
      <c r="C33" s="25"/>
      <c r="D33" s="64">
        <f>COUNT(E28:E32)</f>
        <v>5</v>
      </c>
      <c r="E33" s="64"/>
      <c r="F33" s="64">
        <f t="shared" ref="F33:L33" si="9">COUNT(G28:G32)</f>
        <v>5</v>
      </c>
      <c r="G33" s="64"/>
      <c r="H33" s="64">
        <f t="shared" si="9"/>
        <v>5</v>
      </c>
      <c r="I33" s="64"/>
      <c r="J33" s="64">
        <f t="shared" si="9"/>
        <v>5</v>
      </c>
      <c r="K33" s="64"/>
      <c r="L33" s="64">
        <f t="shared" si="9"/>
        <v>5</v>
      </c>
      <c r="M33" s="38"/>
    </row>
    <row r="34" spans="2:13" customFormat="1" x14ac:dyDescent="0.3">
      <c r="B34" s="41" t="s">
        <v>45</v>
      </c>
      <c r="C34" s="25"/>
      <c r="D34" s="64"/>
      <c r="E34" s="21"/>
      <c r="F34" s="21"/>
      <c r="G34" s="21"/>
      <c r="H34" s="21"/>
      <c r="I34" s="21"/>
      <c r="J34" s="21"/>
      <c r="K34" s="21"/>
      <c r="L34" s="31"/>
      <c r="M34" s="38"/>
    </row>
    <row r="35" spans="2:13" customFormat="1" x14ac:dyDescent="0.3">
      <c r="B35" s="40" t="s">
        <v>46</v>
      </c>
      <c r="C35" s="25"/>
      <c r="D35" s="64">
        <f>COUNTIF(E28:E32,"2")</f>
        <v>5</v>
      </c>
      <c r="E35" s="64"/>
      <c r="F35" s="64">
        <f t="shared" ref="F35:L35" si="10">COUNTIF(G28:G32,"2")</f>
        <v>5</v>
      </c>
      <c r="G35" s="64"/>
      <c r="H35" s="64">
        <f t="shared" si="10"/>
        <v>5</v>
      </c>
      <c r="I35" s="64"/>
      <c r="J35" s="64">
        <f t="shared" si="10"/>
        <v>5</v>
      </c>
      <c r="K35" s="64"/>
      <c r="L35" s="64">
        <f t="shared" si="10"/>
        <v>5</v>
      </c>
      <c r="M35" s="38"/>
    </row>
    <row r="36" spans="2:13" customFormat="1" x14ac:dyDescent="0.3">
      <c r="B36" s="40" t="s">
        <v>47</v>
      </c>
      <c r="C36" s="25"/>
      <c r="D36" s="64">
        <f>COUNTIF(E28:E32,"1")</f>
        <v>0</v>
      </c>
      <c r="E36" s="64"/>
      <c r="F36" s="64">
        <f t="shared" ref="F36:L36" si="11">COUNTIF(G28:G32,"1")</f>
        <v>0</v>
      </c>
      <c r="G36" s="64"/>
      <c r="H36" s="64">
        <f t="shared" si="11"/>
        <v>0</v>
      </c>
      <c r="I36" s="64"/>
      <c r="J36" s="64">
        <f t="shared" si="11"/>
        <v>0</v>
      </c>
      <c r="K36" s="64"/>
      <c r="L36" s="64">
        <f t="shared" si="11"/>
        <v>0</v>
      </c>
      <c r="M36" s="38"/>
    </row>
    <row r="37" spans="2:13" customFormat="1" x14ac:dyDescent="0.3">
      <c r="B37" s="40" t="s">
        <v>48</v>
      </c>
      <c r="C37" s="25"/>
      <c r="D37" s="64">
        <f>COUNTIF(E28:E32,"0")</f>
        <v>0</v>
      </c>
      <c r="E37" s="64"/>
      <c r="F37" s="64">
        <f t="shared" ref="F37:L37" si="12">COUNTIF(G28:G32,"0")</f>
        <v>0</v>
      </c>
      <c r="G37" s="64"/>
      <c r="H37" s="64">
        <f t="shared" si="12"/>
        <v>0</v>
      </c>
      <c r="I37" s="64"/>
      <c r="J37" s="64">
        <f t="shared" si="12"/>
        <v>0</v>
      </c>
      <c r="K37" s="64"/>
      <c r="L37" s="64">
        <f t="shared" si="12"/>
        <v>0</v>
      </c>
      <c r="M37" s="38"/>
    </row>
    <row r="38" spans="2:13" customFormat="1" x14ac:dyDescent="0.3">
      <c r="B38" s="40"/>
      <c r="C38" s="25"/>
      <c r="D38" s="64"/>
      <c r="E38" s="21"/>
      <c r="F38" s="21"/>
      <c r="G38" s="21"/>
      <c r="H38" s="21"/>
      <c r="I38" s="21"/>
      <c r="J38" s="21"/>
      <c r="K38" s="21"/>
      <c r="L38" s="31"/>
      <c r="M38" s="38"/>
    </row>
    <row r="39" spans="2:13" customFormat="1" x14ac:dyDescent="0.3">
      <c r="B39" s="42" t="s">
        <v>49</v>
      </c>
      <c r="C39" s="25"/>
      <c r="D39" s="65">
        <f>AVERAGE(E28:E32)</f>
        <v>2</v>
      </c>
      <c r="E39" s="65"/>
      <c r="F39" s="65">
        <f t="shared" ref="F39:L39" si="13">AVERAGE(G28:G32)</f>
        <v>2</v>
      </c>
      <c r="G39" s="65"/>
      <c r="H39" s="65">
        <f t="shared" si="13"/>
        <v>2</v>
      </c>
      <c r="I39" s="65"/>
      <c r="J39" s="65">
        <f t="shared" si="13"/>
        <v>2</v>
      </c>
      <c r="K39" s="65"/>
      <c r="L39" s="65">
        <f t="shared" si="13"/>
        <v>2</v>
      </c>
      <c r="M39" s="38"/>
    </row>
    <row r="40" spans="2:13" customFormat="1" x14ac:dyDescent="0.3">
      <c r="B40" s="40" t="s">
        <v>50</v>
      </c>
      <c r="C40" s="25"/>
      <c r="D40" s="64">
        <f>MODE(E28:E32)</f>
        <v>2</v>
      </c>
      <c r="E40" s="64"/>
      <c r="F40" s="64">
        <f t="shared" ref="F40:L40" si="14">MODE(G28:G32)</f>
        <v>2</v>
      </c>
      <c r="G40" s="64"/>
      <c r="H40" s="64">
        <f t="shared" si="14"/>
        <v>2</v>
      </c>
      <c r="I40" s="64"/>
      <c r="J40" s="64">
        <f t="shared" si="14"/>
        <v>2</v>
      </c>
      <c r="K40" s="64"/>
      <c r="L40" s="64">
        <f t="shared" si="14"/>
        <v>2</v>
      </c>
      <c r="M40" s="38"/>
    </row>
    <row r="41" spans="2:13" customFormat="1" x14ac:dyDescent="0.3">
      <c r="B41" s="43" t="s">
        <v>51</v>
      </c>
      <c r="C41" s="25"/>
      <c r="D41" s="64">
        <f>MEDIAN(E28:E32)</f>
        <v>2</v>
      </c>
      <c r="E41" s="64"/>
      <c r="F41" s="64">
        <f t="shared" ref="F41:L41" si="15">MEDIAN(G28:G32)</f>
        <v>2</v>
      </c>
      <c r="G41" s="64"/>
      <c r="H41" s="64">
        <f t="shared" si="15"/>
        <v>2</v>
      </c>
      <c r="I41" s="64"/>
      <c r="J41" s="64">
        <f t="shared" si="15"/>
        <v>2</v>
      </c>
      <c r="K41" s="64"/>
      <c r="L41" s="64">
        <f t="shared" si="15"/>
        <v>2</v>
      </c>
      <c r="M41" s="38"/>
    </row>
    <row r="42" spans="2:13" customFormat="1" x14ac:dyDescent="0.3">
      <c r="B42" s="42" t="s">
        <v>52</v>
      </c>
      <c r="C42" s="25"/>
      <c r="D42" s="65">
        <f>_xlfn.STDEV.P(E28:E32)</f>
        <v>0</v>
      </c>
      <c r="E42" s="65"/>
      <c r="F42" s="65">
        <f t="shared" ref="F42:L42" si="16">_xlfn.STDEV.P(G28:G32)</f>
        <v>0</v>
      </c>
      <c r="G42" s="65"/>
      <c r="H42" s="65">
        <f t="shared" si="16"/>
        <v>0</v>
      </c>
      <c r="I42" s="65"/>
      <c r="J42" s="65">
        <f t="shared" si="16"/>
        <v>0</v>
      </c>
      <c r="K42" s="65"/>
      <c r="L42" s="65">
        <f t="shared" si="16"/>
        <v>0</v>
      </c>
      <c r="M42" s="38"/>
    </row>
    <row r="43" spans="2:13" customFormat="1" x14ac:dyDescent="0.3">
      <c r="B43" s="44" t="s">
        <v>53</v>
      </c>
      <c r="C43" s="25"/>
      <c r="D43" s="66">
        <f>D35/D33</f>
        <v>1</v>
      </c>
      <c r="E43" s="66"/>
      <c r="F43" s="66">
        <f t="shared" ref="F43:L43" si="17">F35/F33</f>
        <v>1</v>
      </c>
      <c r="G43" s="66"/>
      <c r="H43" s="66">
        <f t="shared" si="17"/>
        <v>1</v>
      </c>
      <c r="I43" s="66"/>
      <c r="J43" s="66">
        <f t="shared" si="17"/>
        <v>1</v>
      </c>
      <c r="K43" s="66"/>
      <c r="L43" s="66">
        <f t="shared" si="17"/>
        <v>1</v>
      </c>
      <c r="M43" s="38"/>
    </row>
    <row r="44" spans="2:13" customFormat="1" ht="15" thickBot="1" x14ac:dyDescent="0.35">
      <c r="B44" s="45"/>
      <c r="C44" s="86"/>
      <c r="D44" s="81"/>
      <c r="E44" s="71"/>
      <c r="F44" s="71"/>
      <c r="G44" s="71"/>
      <c r="H44" s="71"/>
      <c r="I44" s="71"/>
      <c r="J44" s="71"/>
      <c r="K44" s="71"/>
      <c r="L44" s="72"/>
      <c r="M44" s="70"/>
    </row>
    <row r="45" spans="2:13" customFormat="1" x14ac:dyDescent="0.3">
      <c r="B45" s="12" t="s">
        <v>23</v>
      </c>
      <c r="C45" s="67">
        <v>43213</v>
      </c>
      <c r="D45" s="60" t="s">
        <v>14</v>
      </c>
      <c r="E45" s="60">
        <v>2</v>
      </c>
      <c r="F45" s="60" t="s">
        <v>14</v>
      </c>
      <c r="G45" s="60">
        <v>2</v>
      </c>
      <c r="H45" s="60" t="s">
        <v>14</v>
      </c>
      <c r="I45" s="60">
        <v>2</v>
      </c>
      <c r="J45" s="60" t="s">
        <v>14</v>
      </c>
      <c r="K45" s="60">
        <v>2</v>
      </c>
      <c r="L45" s="68" t="s">
        <v>14</v>
      </c>
      <c r="M45" s="69">
        <v>2</v>
      </c>
    </row>
    <row r="46" spans="2:13" customFormat="1" x14ac:dyDescent="0.3">
      <c r="B46" s="12" t="s">
        <v>23</v>
      </c>
      <c r="C46" s="25">
        <v>43213</v>
      </c>
      <c r="D46" s="21" t="s">
        <v>14</v>
      </c>
      <c r="E46" s="21">
        <v>2</v>
      </c>
      <c r="F46" s="21" t="s">
        <v>14</v>
      </c>
      <c r="G46" s="21">
        <v>2</v>
      </c>
      <c r="H46" s="21" t="s">
        <v>14</v>
      </c>
      <c r="I46" s="21">
        <v>2</v>
      </c>
      <c r="J46" s="21" t="s">
        <v>14</v>
      </c>
      <c r="K46" s="21">
        <v>2</v>
      </c>
      <c r="L46" s="31" t="s">
        <v>14</v>
      </c>
      <c r="M46" s="38">
        <v>2</v>
      </c>
    </row>
    <row r="47" spans="2:13" customFormat="1" x14ac:dyDescent="0.3">
      <c r="B47" s="12" t="s">
        <v>23</v>
      </c>
      <c r="C47" s="25">
        <v>43213</v>
      </c>
      <c r="D47" s="21" t="s">
        <v>14</v>
      </c>
      <c r="E47" s="21">
        <v>2</v>
      </c>
      <c r="F47" s="21" t="s">
        <v>14</v>
      </c>
      <c r="G47" s="21">
        <v>2</v>
      </c>
      <c r="H47" s="21" t="s">
        <v>14</v>
      </c>
      <c r="I47" s="21">
        <v>2</v>
      </c>
      <c r="J47" s="21" t="s">
        <v>14</v>
      </c>
      <c r="K47" s="21">
        <v>2</v>
      </c>
      <c r="L47" s="31" t="s">
        <v>14</v>
      </c>
      <c r="M47" s="38">
        <v>2</v>
      </c>
    </row>
    <row r="48" spans="2:13" customFormat="1" x14ac:dyDescent="0.3">
      <c r="B48" s="12" t="s">
        <v>23</v>
      </c>
      <c r="C48" s="25">
        <v>43213</v>
      </c>
      <c r="D48" s="21" t="s">
        <v>14</v>
      </c>
      <c r="E48" s="21">
        <v>2</v>
      </c>
      <c r="F48" s="21" t="s">
        <v>14</v>
      </c>
      <c r="G48" s="21">
        <v>2</v>
      </c>
      <c r="H48" s="21" t="s">
        <v>14</v>
      </c>
      <c r="I48" s="21">
        <v>2</v>
      </c>
      <c r="J48" s="21" t="s">
        <v>14</v>
      </c>
      <c r="K48" s="21">
        <v>2</v>
      </c>
      <c r="L48" s="31" t="s">
        <v>14</v>
      </c>
      <c r="M48" s="38">
        <v>2</v>
      </c>
    </row>
    <row r="49" spans="2:13" customFormat="1" x14ac:dyDescent="0.3">
      <c r="B49" s="12" t="s">
        <v>23</v>
      </c>
      <c r="C49" s="25">
        <v>43213</v>
      </c>
      <c r="D49" s="21" t="s">
        <v>14</v>
      </c>
      <c r="E49" s="21">
        <v>2</v>
      </c>
      <c r="F49" s="21" t="s">
        <v>14</v>
      </c>
      <c r="G49" s="21">
        <v>2</v>
      </c>
      <c r="H49" s="21" t="s">
        <v>14</v>
      </c>
      <c r="I49" s="21">
        <v>2</v>
      </c>
      <c r="J49" s="21" t="s">
        <v>14</v>
      </c>
      <c r="K49" s="21">
        <v>2</v>
      </c>
      <c r="L49" s="31" t="s">
        <v>14</v>
      </c>
      <c r="M49" s="38">
        <v>2</v>
      </c>
    </row>
    <row r="50" spans="2:13" customFormat="1" x14ac:dyDescent="0.3">
      <c r="B50" s="12" t="s">
        <v>23</v>
      </c>
      <c r="C50" s="25">
        <v>43213</v>
      </c>
      <c r="D50" s="21" t="s">
        <v>14</v>
      </c>
      <c r="E50" s="21">
        <v>2</v>
      </c>
      <c r="F50" s="21" t="s">
        <v>14</v>
      </c>
      <c r="G50" s="21">
        <v>2</v>
      </c>
      <c r="H50" s="21" t="s">
        <v>14</v>
      </c>
      <c r="I50" s="21">
        <v>2</v>
      </c>
      <c r="J50" s="21" t="s">
        <v>14</v>
      </c>
      <c r="K50" s="21">
        <v>2</v>
      </c>
      <c r="L50" s="31" t="s">
        <v>14</v>
      </c>
      <c r="M50" s="38">
        <v>2</v>
      </c>
    </row>
    <row r="51" spans="2:13" customFormat="1" x14ac:dyDescent="0.3">
      <c r="B51" s="40" t="s">
        <v>44</v>
      </c>
      <c r="C51" s="25"/>
      <c r="D51" s="64">
        <f>COUNT(E45:E50)</f>
        <v>6</v>
      </c>
      <c r="E51" s="64"/>
      <c r="F51" s="64">
        <f t="shared" ref="F51:L51" si="18">COUNT(G45:G50)</f>
        <v>6</v>
      </c>
      <c r="G51" s="64"/>
      <c r="H51" s="64">
        <f t="shared" si="18"/>
        <v>6</v>
      </c>
      <c r="I51" s="64"/>
      <c r="J51" s="64">
        <f t="shared" si="18"/>
        <v>6</v>
      </c>
      <c r="K51" s="64"/>
      <c r="L51" s="64">
        <f t="shared" si="18"/>
        <v>6</v>
      </c>
      <c r="M51" s="38"/>
    </row>
    <row r="52" spans="2:13" customFormat="1" x14ac:dyDescent="0.3">
      <c r="B52" s="41" t="s">
        <v>45</v>
      </c>
      <c r="C52" s="25"/>
      <c r="D52" s="64"/>
      <c r="E52" s="21"/>
      <c r="F52" s="21"/>
      <c r="G52" s="21"/>
      <c r="H52" s="21"/>
      <c r="I52" s="21"/>
      <c r="J52" s="21"/>
      <c r="K52" s="21"/>
      <c r="L52" s="31"/>
      <c r="M52" s="38"/>
    </row>
    <row r="53" spans="2:13" customFormat="1" x14ac:dyDescent="0.3">
      <c r="B53" s="40" t="s">
        <v>46</v>
      </c>
      <c r="C53" s="25"/>
      <c r="D53" s="64">
        <f>COUNTIF(E45:E50,"2")</f>
        <v>6</v>
      </c>
      <c r="E53" s="64"/>
      <c r="F53" s="64">
        <f t="shared" ref="F53:L53" si="19">COUNTIF(G45:G50,"2")</f>
        <v>6</v>
      </c>
      <c r="G53" s="64"/>
      <c r="H53" s="64">
        <f t="shared" si="19"/>
        <v>6</v>
      </c>
      <c r="I53" s="64"/>
      <c r="J53" s="64">
        <f t="shared" si="19"/>
        <v>6</v>
      </c>
      <c r="K53" s="64"/>
      <c r="L53" s="64">
        <f t="shared" si="19"/>
        <v>6</v>
      </c>
      <c r="M53" s="38"/>
    </row>
    <row r="54" spans="2:13" customFormat="1" x14ac:dyDescent="0.3">
      <c r="B54" s="40" t="s">
        <v>47</v>
      </c>
      <c r="C54" s="25"/>
      <c r="D54" s="64">
        <f>COUNTIF(E45:E50,"1")</f>
        <v>0</v>
      </c>
      <c r="E54" s="64"/>
      <c r="F54" s="64">
        <f t="shared" ref="F54:L54" si="20">COUNTIF(G45:G50,"1")</f>
        <v>0</v>
      </c>
      <c r="G54" s="64"/>
      <c r="H54" s="64">
        <f t="shared" si="20"/>
        <v>0</v>
      </c>
      <c r="I54" s="64"/>
      <c r="J54" s="64">
        <f t="shared" si="20"/>
        <v>0</v>
      </c>
      <c r="K54" s="64"/>
      <c r="L54" s="64">
        <f t="shared" si="20"/>
        <v>0</v>
      </c>
      <c r="M54" s="38"/>
    </row>
    <row r="55" spans="2:13" customFormat="1" x14ac:dyDescent="0.3">
      <c r="B55" s="40" t="s">
        <v>48</v>
      </c>
      <c r="C55" s="25"/>
      <c r="D55" s="64">
        <f>COUNTIF(E45:E50,"0")</f>
        <v>0</v>
      </c>
      <c r="E55" s="64"/>
      <c r="F55" s="64">
        <f t="shared" ref="F55:L55" si="21">COUNTIF(G45:G50,"0")</f>
        <v>0</v>
      </c>
      <c r="G55" s="64"/>
      <c r="H55" s="64">
        <f t="shared" si="21"/>
        <v>0</v>
      </c>
      <c r="I55" s="64"/>
      <c r="J55" s="64">
        <f t="shared" si="21"/>
        <v>0</v>
      </c>
      <c r="K55" s="64"/>
      <c r="L55" s="64">
        <f t="shared" si="21"/>
        <v>0</v>
      </c>
      <c r="M55" s="38"/>
    </row>
    <row r="56" spans="2:13" customFormat="1" x14ac:dyDescent="0.3">
      <c r="B56" s="40"/>
      <c r="C56" s="25"/>
      <c r="D56" s="64"/>
      <c r="E56" s="21"/>
      <c r="F56" s="21"/>
      <c r="G56" s="21"/>
      <c r="H56" s="21"/>
      <c r="I56" s="21"/>
      <c r="J56" s="21"/>
      <c r="K56" s="21"/>
      <c r="L56" s="31"/>
      <c r="M56" s="38"/>
    </row>
    <row r="57" spans="2:13" customFormat="1" x14ac:dyDescent="0.3">
      <c r="B57" s="42" t="s">
        <v>49</v>
      </c>
      <c r="C57" s="25"/>
      <c r="D57" s="65">
        <f>AVERAGE(E45:E50)</f>
        <v>2</v>
      </c>
      <c r="E57" s="65"/>
      <c r="F57" s="65">
        <f t="shared" ref="F57:L57" si="22">AVERAGE(G45:G50)</f>
        <v>2</v>
      </c>
      <c r="G57" s="65"/>
      <c r="H57" s="65">
        <f t="shared" si="22"/>
        <v>2</v>
      </c>
      <c r="I57" s="65"/>
      <c r="J57" s="65">
        <f t="shared" si="22"/>
        <v>2</v>
      </c>
      <c r="K57" s="65"/>
      <c r="L57" s="65">
        <f t="shared" si="22"/>
        <v>2</v>
      </c>
      <c r="M57" s="38"/>
    </row>
    <row r="58" spans="2:13" customFormat="1" x14ac:dyDescent="0.3">
      <c r="B58" s="40" t="s">
        <v>50</v>
      </c>
      <c r="C58" s="25"/>
      <c r="D58" s="64">
        <f>MODE(E45:E50)</f>
        <v>2</v>
      </c>
      <c r="E58" s="64"/>
      <c r="F58" s="64">
        <f t="shared" ref="F58:L58" si="23">MODE(G45:G50)</f>
        <v>2</v>
      </c>
      <c r="G58" s="64"/>
      <c r="H58" s="64">
        <f t="shared" si="23"/>
        <v>2</v>
      </c>
      <c r="I58" s="64"/>
      <c r="J58" s="64">
        <f t="shared" si="23"/>
        <v>2</v>
      </c>
      <c r="K58" s="64"/>
      <c r="L58" s="64">
        <f t="shared" si="23"/>
        <v>2</v>
      </c>
      <c r="M58" s="38"/>
    </row>
    <row r="59" spans="2:13" customFormat="1" x14ac:dyDescent="0.3">
      <c r="B59" s="43" t="s">
        <v>51</v>
      </c>
      <c r="C59" s="25"/>
      <c r="D59" s="64">
        <f>MEDIAN(E45:E50)</f>
        <v>2</v>
      </c>
      <c r="E59" s="64"/>
      <c r="F59" s="64">
        <f t="shared" ref="F59:L59" si="24">MEDIAN(G45:G50)</f>
        <v>2</v>
      </c>
      <c r="G59" s="64"/>
      <c r="H59" s="64">
        <f t="shared" si="24"/>
        <v>2</v>
      </c>
      <c r="I59" s="64"/>
      <c r="J59" s="64">
        <f t="shared" si="24"/>
        <v>2</v>
      </c>
      <c r="K59" s="64"/>
      <c r="L59" s="64">
        <f t="shared" si="24"/>
        <v>2</v>
      </c>
      <c r="M59" s="38"/>
    </row>
    <row r="60" spans="2:13" customFormat="1" x14ac:dyDescent="0.3">
      <c r="B60" s="42" t="s">
        <v>52</v>
      </c>
      <c r="C60" s="25"/>
      <c r="D60" s="65">
        <f>_xlfn.STDEV.P(E45:E50)</f>
        <v>0</v>
      </c>
      <c r="E60" s="65"/>
      <c r="F60" s="65">
        <f t="shared" ref="F60:L60" si="25">_xlfn.STDEV.P(G45:G50)</f>
        <v>0</v>
      </c>
      <c r="G60" s="65"/>
      <c r="H60" s="65">
        <f t="shared" si="25"/>
        <v>0</v>
      </c>
      <c r="I60" s="65"/>
      <c r="J60" s="65">
        <f t="shared" si="25"/>
        <v>0</v>
      </c>
      <c r="K60" s="65"/>
      <c r="L60" s="65">
        <f t="shared" si="25"/>
        <v>0</v>
      </c>
      <c r="M60" s="38"/>
    </row>
    <row r="61" spans="2:13" customFormat="1" x14ac:dyDescent="0.3">
      <c r="B61" s="44" t="s">
        <v>53</v>
      </c>
      <c r="C61" s="25"/>
      <c r="D61" s="66">
        <f>D53/D51</f>
        <v>1</v>
      </c>
      <c r="E61" s="66"/>
      <c r="F61" s="66">
        <f t="shared" ref="F61:L61" si="26">F53/F51</f>
        <v>1</v>
      </c>
      <c r="G61" s="66"/>
      <c r="H61" s="66">
        <f t="shared" si="26"/>
        <v>1</v>
      </c>
      <c r="I61" s="66"/>
      <c r="J61" s="66">
        <f t="shared" si="26"/>
        <v>1</v>
      </c>
      <c r="K61" s="66"/>
      <c r="L61" s="66">
        <f t="shared" si="26"/>
        <v>1</v>
      </c>
      <c r="M61" s="38"/>
    </row>
    <row r="62" spans="2:13" customFormat="1" ht="15" thickBot="1" x14ac:dyDescent="0.35">
      <c r="B62" s="45"/>
      <c r="C62" s="86"/>
      <c r="D62" s="71"/>
      <c r="E62" s="71"/>
      <c r="F62" s="71"/>
      <c r="G62" s="71"/>
      <c r="H62" s="71"/>
      <c r="I62" s="71"/>
      <c r="J62" s="71"/>
      <c r="K62" s="71"/>
      <c r="L62" s="72"/>
      <c r="M62" s="70"/>
    </row>
    <row r="63" spans="2:13" customFormat="1" x14ac:dyDescent="0.3">
      <c r="B63" s="12" t="s">
        <v>24</v>
      </c>
      <c r="C63" s="67">
        <v>43213</v>
      </c>
      <c r="D63" s="60" t="s">
        <v>14</v>
      </c>
      <c r="E63" s="60">
        <v>2</v>
      </c>
      <c r="F63" s="60" t="s">
        <v>14</v>
      </c>
      <c r="G63" s="60">
        <v>2</v>
      </c>
      <c r="H63" s="60" t="s">
        <v>14</v>
      </c>
      <c r="I63" s="60">
        <v>2</v>
      </c>
      <c r="J63" s="60" t="s">
        <v>14</v>
      </c>
      <c r="K63" s="60">
        <v>2</v>
      </c>
      <c r="L63" s="68" t="s">
        <v>14</v>
      </c>
      <c r="M63" s="69">
        <v>2</v>
      </c>
    </row>
    <row r="64" spans="2:13" customFormat="1" x14ac:dyDescent="0.3">
      <c r="B64" s="12" t="s">
        <v>24</v>
      </c>
      <c r="C64" s="25">
        <v>43213</v>
      </c>
      <c r="D64" s="21" t="s">
        <v>15</v>
      </c>
      <c r="E64" s="21">
        <v>1</v>
      </c>
      <c r="F64" s="21" t="s">
        <v>14</v>
      </c>
      <c r="G64" s="21">
        <v>2</v>
      </c>
      <c r="H64" s="21" t="s">
        <v>14</v>
      </c>
      <c r="I64" s="21">
        <v>2</v>
      </c>
      <c r="J64" s="21" t="s">
        <v>14</v>
      </c>
      <c r="K64" s="21">
        <v>2</v>
      </c>
      <c r="L64" s="31" t="s">
        <v>14</v>
      </c>
      <c r="M64" s="38">
        <v>2</v>
      </c>
    </row>
    <row r="65" spans="2:14" customFormat="1" x14ac:dyDescent="0.3">
      <c r="B65" s="12" t="s">
        <v>24</v>
      </c>
      <c r="C65" s="25">
        <v>43213</v>
      </c>
      <c r="D65" s="21" t="s">
        <v>14</v>
      </c>
      <c r="E65" s="21">
        <v>2</v>
      </c>
      <c r="F65" s="21" t="s">
        <v>14</v>
      </c>
      <c r="G65" s="21">
        <v>2</v>
      </c>
      <c r="H65" s="21" t="s">
        <v>14</v>
      </c>
      <c r="I65" s="21">
        <v>2</v>
      </c>
      <c r="J65" s="21" t="s">
        <v>14</v>
      </c>
      <c r="K65" s="21">
        <v>2</v>
      </c>
      <c r="L65" s="31" t="s">
        <v>14</v>
      </c>
      <c r="M65" s="38">
        <v>2</v>
      </c>
    </row>
    <row r="66" spans="2:14" customFormat="1" x14ac:dyDescent="0.3">
      <c r="B66" s="12" t="s">
        <v>24</v>
      </c>
      <c r="C66" s="25">
        <v>43213</v>
      </c>
      <c r="D66" s="21" t="s">
        <v>14</v>
      </c>
      <c r="E66" s="21">
        <v>2</v>
      </c>
      <c r="F66" s="21" t="s">
        <v>14</v>
      </c>
      <c r="G66" s="21">
        <v>2</v>
      </c>
      <c r="H66" s="21" t="s">
        <v>14</v>
      </c>
      <c r="I66" s="21">
        <v>2</v>
      </c>
      <c r="J66" s="21" t="s">
        <v>14</v>
      </c>
      <c r="K66" s="21">
        <v>2</v>
      </c>
      <c r="L66" s="31" t="s">
        <v>14</v>
      </c>
      <c r="M66" s="38">
        <v>2</v>
      </c>
    </row>
    <row r="67" spans="2:14" customFormat="1" x14ac:dyDescent="0.3">
      <c r="B67" s="12" t="s">
        <v>24</v>
      </c>
      <c r="C67" s="25">
        <v>43213</v>
      </c>
      <c r="D67" s="21" t="s">
        <v>14</v>
      </c>
      <c r="E67" s="21">
        <v>2</v>
      </c>
      <c r="F67" s="21" t="s">
        <v>14</v>
      </c>
      <c r="G67" s="21">
        <v>2</v>
      </c>
      <c r="H67" s="21" t="s">
        <v>14</v>
      </c>
      <c r="I67" s="21">
        <v>2</v>
      </c>
      <c r="J67" s="21" t="s">
        <v>14</v>
      </c>
      <c r="K67" s="21">
        <v>2</v>
      </c>
      <c r="L67" s="31" t="s">
        <v>14</v>
      </c>
      <c r="M67" s="38">
        <v>2</v>
      </c>
    </row>
    <row r="68" spans="2:14" customFormat="1" x14ac:dyDescent="0.3">
      <c r="B68" s="12" t="s">
        <v>24</v>
      </c>
      <c r="C68" s="25">
        <v>43213</v>
      </c>
      <c r="D68" s="21" t="s">
        <v>14</v>
      </c>
      <c r="E68" s="21">
        <v>2</v>
      </c>
      <c r="F68" s="21" t="s">
        <v>15</v>
      </c>
      <c r="G68" s="21">
        <v>1</v>
      </c>
      <c r="H68" s="21" t="s">
        <v>14</v>
      </c>
      <c r="I68" s="21">
        <v>2</v>
      </c>
      <c r="J68" s="21" t="s">
        <v>14</v>
      </c>
      <c r="K68" s="21">
        <v>2</v>
      </c>
      <c r="L68" s="31" t="s">
        <v>14</v>
      </c>
      <c r="M68" s="38">
        <v>2</v>
      </c>
    </row>
    <row r="69" spans="2:14" customFormat="1" x14ac:dyDescent="0.3">
      <c r="B69" s="12" t="s">
        <v>24</v>
      </c>
      <c r="C69" s="25">
        <v>43213</v>
      </c>
      <c r="D69" s="21" t="s">
        <v>14</v>
      </c>
      <c r="E69" s="21">
        <v>2</v>
      </c>
      <c r="F69" s="21" t="s">
        <v>14</v>
      </c>
      <c r="G69" s="21">
        <v>2</v>
      </c>
      <c r="H69" s="21" t="s">
        <v>14</v>
      </c>
      <c r="I69" s="21">
        <v>2</v>
      </c>
      <c r="J69" s="21" t="s">
        <v>14</v>
      </c>
      <c r="K69" s="21">
        <v>2</v>
      </c>
      <c r="L69" s="31" t="s">
        <v>14</v>
      </c>
      <c r="M69" s="38">
        <v>2</v>
      </c>
    </row>
    <row r="70" spans="2:14" customFormat="1" x14ac:dyDescent="0.3">
      <c r="B70" s="12" t="s">
        <v>24</v>
      </c>
      <c r="C70" s="25">
        <v>43213</v>
      </c>
      <c r="D70" s="21" t="s">
        <v>14</v>
      </c>
      <c r="E70" s="21">
        <v>2</v>
      </c>
      <c r="F70" s="21" t="s">
        <v>14</v>
      </c>
      <c r="G70" s="21">
        <v>2</v>
      </c>
      <c r="H70" s="21" t="s">
        <v>14</v>
      </c>
      <c r="I70" s="21">
        <v>2</v>
      </c>
      <c r="J70" s="21" t="s">
        <v>14</v>
      </c>
      <c r="K70" s="21">
        <v>2</v>
      </c>
      <c r="L70" s="31" t="s">
        <v>14</v>
      </c>
      <c r="M70" s="38">
        <v>2</v>
      </c>
    </row>
    <row r="71" spans="2:14" customFormat="1" x14ac:dyDescent="0.3">
      <c r="B71" s="12" t="s">
        <v>24</v>
      </c>
      <c r="C71" s="25">
        <v>43213</v>
      </c>
      <c r="D71" s="46" t="s">
        <v>14</v>
      </c>
      <c r="E71" s="46">
        <v>2</v>
      </c>
      <c r="F71" s="46" t="s">
        <v>14</v>
      </c>
      <c r="G71" s="46">
        <v>2</v>
      </c>
      <c r="H71" s="46" t="s">
        <v>14</v>
      </c>
      <c r="I71" s="46">
        <v>2</v>
      </c>
      <c r="J71" s="46" t="s">
        <v>14</v>
      </c>
      <c r="K71" s="46">
        <v>2</v>
      </c>
      <c r="L71" s="48" t="s">
        <v>14</v>
      </c>
      <c r="M71" s="76">
        <v>2</v>
      </c>
    </row>
    <row r="72" spans="2:14" x14ac:dyDescent="0.3">
      <c r="B72" s="40" t="s">
        <v>44</v>
      </c>
      <c r="C72" s="38"/>
      <c r="D72" s="50">
        <f>COUNT(E63:E71)</f>
        <v>9</v>
      </c>
      <c r="E72" s="50"/>
      <c r="F72" s="50">
        <f t="shared" ref="F72:L72" si="27">COUNT(G63:G71)</f>
        <v>9</v>
      </c>
      <c r="G72" s="50"/>
      <c r="H72" s="50">
        <f t="shared" si="27"/>
        <v>9</v>
      </c>
      <c r="I72" s="50"/>
      <c r="J72" s="50">
        <f t="shared" si="27"/>
        <v>9</v>
      </c>
      <c r="K72" s="50"/>
      <c r="L72" s="50">
        <f t="shared" si="27"/>
        <v>9</v>
      </c>
      <c r="M72" s="38"/>
      <c r="N72" s="9"/>
    </row>
    <row r="73" spans="2:14" x14ac:dyDescent="0.3">
      <c r="B73" s="41" t="s">
        <v>45</v>
      </c>
      <c r="C73" s="38"/>
      <c r="D73" s="49"/>
      <c r="E73" s="38"/>
      <c r="F73" s="38"/>
      <c r="G73" s="38"/>
      <c r="H73" s="38"/>
      <c r="I73" s="38"/>
      <c r="J73" s="38"/>
      <c r="K73" s="38"/>
      <c r="L73" s="38"/>
      <c r="M73" s="38"/>
      <c r="N73" s="9"/>
    </row>
    <row r="74" spans="2:14" x14ac:dyDescent="0.3">
      <c r="B74" s="40" t="s">
        <v>46</v>
      </c>
      <c r="C74" s="38"/>
      <c r="D74" s="50">
        <f>COUNTIF(E63:E71,"2")</f>
        <v>8</v>
      </c>
      <c r="E74" s="50"/>
      <c r="F74" s="50">
        <f t="shared" ref="F74:L74" si="28">COUNTIF(G63:G71,"2")</f>
        <v>8</v>
      </c>
      <c r="G74" s="50"/>
      <c r="H74" s="50">
        <f t="shared" si="28"/>
        <v>9</v>
      </c>
      <c r="I74" s="50"/>
      <c r="J74" s="50">
        <f t="shared" si="28"/>
        <v>9</v>
      </c>
      <c r="K74" s="50"/>
      <c r="L74" s="50">
        <f t="shared" si="28"/>
        <v>9</v>
      </c>
      <c r="M74" s="38"/>
      <c r="N74" s="9"/>
    </row>
    <row r="75" spans="2:14" x14ac:dyDescent="0.3">
      <c r="B75" s="40" t="s">
        <v>47</v>
      </c>
      <c r="C75" s="38"/>
      <c r="D75" s="50">
        <f>COUNTIF(E63:E71,"1")</f>
        <v>1</v>
      </c>
      <c r="E75" s="50"/>
      <c r="F75" s="50">
        <f t="shared" ref="F75:L75" si="29">COUNTIF(G63:G71,"1")</f>
        <v>1</v>
      </c>
      <c r="G75" s="50"/>
      <c r="H75" s="50">
        <f t="shared" si="29"/>
        <v>0</v>
      </c>
      <c r="I75" s="50"/>
      <c r="J75" s="50">
        <f t="shared" si="29"/>
        <v>0</v>
      </c>
      <c r="K75" s="50"/>
      <c r="L75" s="50">
        <f t="shared" si="29"/>
        <v>0</v>
      </c>
      <c r="M75" s="38"/>
      <c r="N75" s="9"/>
    </row>
    <row r="76" spans="2:14" x14ac:dyDescent="0.3">
      <c r="B76" s="40" t="s">
        <v>48</v>
      </c>
      <c r="C76" s="38"/>
      <c r="D76" s="50">
        <f>COUNTIF(E63:E71,"0")</f>
        <v>0</v>
      </c>
      <c r="E76" s="50"/>
      <c r="F76" s="50">
        <f t="shared" ref="F76:L76" si="30">COUNTIF(G63:G71,"0")</f>
        <v>0</v>
      </c>
      <c r="G76" s="50"/>
      <c r="H76" s="50">
        <f t="shared" si="30"/>
        <v>0</v>
      </c>
      <c r="I76" s="50"/>
      <c r="J76" s="50">
        <f t="shared" si="30"/>
        <v>0</v>
      </c>
      <c r="K76" s="50"/>
      <c r="L76" s="50">
        <f t="shared" si="30"/>
        <v>0</v>
      </c>
      <c r="M76" s="38"/>
      <c r="N76" s="9"/>
    </row>
    <row r="77" spans="2:14" x14ac:dyDescent="0.3">
      <c r="B77" s="40"/>
      <c r="C77" s="38"/>
      <c r="D77" s="49"/>
      <c r="E77" s="38"/>
      <c r="F77" s="38"/>
      <c r="G77" s="38"/>
      <c r="H77" s="38"/>
      <c r="I77" s="38"/>
      <c r="J77" s="38"/>
      <c r="K77" s="38"/>
      <c r="L77" s="38"/>
      <c r="M77" s="38"/>
      <c r="N77" s="9"/>
    </row>
    <row r="78" spans="2:14" x14ac:dyDescent="0.3">
      <c r="B78" s="42" t="s">
        <v>49</v>
      </c>
      <c r="C78" s="38"/>
      <c r="D78" s="49">
        <f>AVERAGE(E63:E71)</f>
        <v>1.8888888888888888</v>
      </c>
      <c r="E78" s="49"/>
      <c r="F78" s="49">
        <f t="shared" ref="F78:L78" si="31">AVERAGE(G63:G71)</f>
        <v>1.8888888888888888</v>
      </c>
      <c r="G78" s="49"/>
      <c r="H78" s="49">
        <f t="shared" si="31"/>
        <v>2</v>
      </c>
      <c r="I78" s="49"/>
      <c r="J78" s="49">
        <f t="shared" si="31"/>
        <v>2</v>
      </c>
      <c r="K78" s="49"/>
      <c r="L78" s="49">
        <f t="shared" si="31"/>
        <v>2</v>
      </c>
      <c r="M78" s="38"/>
      <c r="N78" s="9"/>
    </row>
    <row r="79" spans="2:14" x14ac:dyDescent="0.3">
      <c r="B79" s="40" t="s">
        <v>50</v>
      </c>
      <c r="C79" s="38"/>
      <c r="D79" s="50">
        <f>MODE(E63:E71)</f>
        <v>2</v>
      </c>
      <c r="E79" s="50"/>
      <c r="F79" s="50">
        <f t="shared" ref="F79:L79" si="32">MODE(G63:G71)</f>
        <v>2</v>
      </c>
      <c r="G79" s="50"/>
      <c r="H79" s="50">
        <f t="shared" si="32"/>
        <v>2</v>
      </c>
      <c r="I79" s="50"/>
      <c r="J79" s="50">
        <f t="shared" si="32"/>
        <v>2</v>
      </c>
      <c r="K79" s="50"/>
      <c r="L79" s="50">
        <f t="shared" si="32"/>
        <v>2</v>
      </c>
      <c r="M79" s="38"/>
      <c r="N79" s="9"/>
    </row>
    <row r="80" spans="2:14" x14ac:dyDescent="0.3">
      <c r="B80" s="43" t="s">
        <v>51</v>
      </c>
      <c r="C80" s="38"/>
      <c r="D80" s="50">
        <f>MEDIAN(E63:E71)</f>
        <v>2</v>
      </c>
      <c r="E80" s="50"/>
      <c r="F80" s="50">
        <f t="shared" ref="F80:L80" si="33">MEDIAN(G63:G71)</f>
        <v>2</v>
      </c>
      <c r="G80" s="50"/>
      <c r="H80" s="50">
        <f t="shared" si="33"/>
        <v>2</v>
      </c>
      <c r="I80" s="50"/>
      <c r="J80" s="50">
        <f t="shared" si="33"/>
        <v>2</v>
      </c>
      <c r="K80" s="50"/>
      <c r="L80" s="50">
        <f t="shared" si="33"/>
        <v>2</v>
      </c>
      <c r="M80" s="38"/>
      <c r="N80" s="9"/>
    </row>
    <row r="81" spans="2:14" x14ac:dyDescent="0.3">
      <c r="B81" s="42" t="s">
        <v>52</v>
      </c>
      <c r="C81" s="38"/>
      <c r="D81" s="49">
        <f>_xlfn.STDEV.P(E63:E71)</f>
        <v>0.31426968052735443</v>
      </c>
      <c r="E81" s="49"/>
      <c r="F81" s="49">
        <f t="shared" ref="F81:L81" si="34">_xlfn.STDEV.P(G63:G71)</f>
        <v>0.31426968052735443</v>
      </c>
      <c r="G81" s="49"/>
      <c r="H81" s="49">
        <f t="shared" si="34"/>
        <v>0</v>
      </c>
      <c r="I81" s="49"/>
      <c r="J81" s="49">
        <f t="shared" si="34"/>
        <v>0</v>
      </c>
      <c r="K81" s="49"/>
      <c r="L81" s="49">
        <f t="shared" si="34"/>
        <v>0</v>
      </c>
      <c r="M81" s="38"/>
      <c r="N81" s="9"/>
    </row>
    <row r="82" spans="2:14" x14ac:dyDescent="0.3">
      <c r="B82" s="44" t="s">
        <v>53</v>
      </c>
      <c r="C82" s="38"/>
      <c r="D82" s="51">
        <f>D74/D72</f>
        <v>0.88888888888888884</v>
      </c>
      <c r="E82" s="51"/>
      <c r="F82" s="51">
        <f t="shared" ref="F82:L82" si="35">F74/F72</f>
        <v>0.88888888888888884</v>
      </c>
      <c r="G82" s="51"/>
      <c r="H82" s="51">
        <f t="shared" si="35"/>
        <v>1</v>
      </c>
      <c r="I82" s="51"/>
      <c r="J82" s="51">
        <f t="shared" si="35"/>
        <v>1</v>
      </c>
      <c r="K82" s="51"/>
      <c r="L82" s="51">
        <f t="shared" si="35"/>
        <v>1</v>
      </c>
      <c r="M82" s="38"/>
      <c r="N82" s="9"/>
    </row>
    <row r="83" spans="2:14" ht="15" thickBot="1" x14ac:dyDescent="0.35">
      <c r="B83" s="45"/>
      <c r="C83" s="38"/>
      <c r="D83" s="38"/>
      <c r="E83" s="38"/>
      <c r="F83" s="38"/>
      <c r="G83" s="38"/>
      <c r="H83" s="38"/>
      <c r="I83" s="38"/>
      <c r="J83" s="38"/>
      <c r="K83" s="38"/>
      <c r="L83" s="38"/>
      <c r="M83" s="38"/>
      <c r="N83" s="9"/>
    </row>
    <row r="84" spans="2:14" x14ac:dyDescent="0.3">
      <c r="D84" s="34"/>
      <c r="E84" s="34"/>
      <c r="F84" s="34"/>
      <c r="G84" s="34"/>
      <c r="H84" s="34"/>
      <c r="I84" s="34"/>
      <c r="J84" s="34"/>
      <c r="K84" s="34"/>
      <c r="L84" s="34"/>
      <c r="M84" s="34"/>
    </row>
  </sheetData>
  <mergeCells count="2">
    <mergeCell ref="A1:H2"/>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workbookViewId="0">
      <selection sqref="A1:H2"/>
    </sheetView>
  </sheetViews>
  <sheetFormatPr defaultColWidth="9.109375" defaultRowHeight="14.4" x14ac:dyDescent="0.3"/>
  <cols>
    <col min="1" max="1" width="5.44140625" style="1" bestFit="1" customWidth="1"/>
    <col min="2" max="2" width="28.44140625" style="23" bestFit="1" customWidth="1"/>
    <col min="3" max="3" width="14.44140625" style="23" bestFit="1" customWidth="1"/>
    <col min="4" max="4" width="35.109375" style="23" bestFit="1" customWidth="1"/>
    <col min="5" max="5" width="5.88671875" style="23" customWidth="1"/>
    <col min="6" max="6" width="36.33203125" style="23" bestFit="1" customWidth="1"/>
    <col min="7" max="7" width="7.33203125" style="23" customWidth="1"/>
    <col min="8" max="8" width="36.109375" style="23" bestFit="1" customWidth="1"/>
    <col min="9" max="9" width="7.33203125" style="23" customWidth="1"/>
    <col min="10" max="10" width="34.33203125" style="23" bestFit="1" customWidth="1"/>
    <col min="11" max="11" width="6.88671875" style="23" customWidth="1"/>
    <col min="12" max="12" width="35.88671875" style="23" bestFit="1" customWidth="1"/>
    <col min="13" max="13" width="6.33203125" style="23" customWidth="1"/>
    <col min="14" max="16384" width="9.109375" style="1"/>
  </cols>
  <sheetData>
    <row r="1" spans="1:14" ht="31.2" x14ac:dyDescent="0.3">
      <c r="A1" s="133" t="s">
        <v>19</v>
      </c>
      <c r="B1" s="133"/>
      <c r="C1" s="133"/>
      <c r="D1" s="133"/>
      <c r="E1" s="133"/>
      <c r="F1" s="133"/>
      <c r="G1" s="133"/>
      <c r="H1" s="133"/>
      <c r="I1" s="104"/>
    </row>
    <row r="2" spans="1:14" ht="31.2" x14ac:dyDescent="0.3">
      <c r="A2" s="133"/>
      <c r="B2" s="133"/>
      <c r="C2" s="133"/>
      <c r="D2" s="133"/>
      <c r="E2" s="133"/>
      <c r="F2" s="133"/>
      <c r="G2" s="133"/>
      <c r="H2" s="133"/>
      <c r="I2" s="104"/>
    </row>
    <row r="4" spans="1:14" ht="27.6" x14ac:dyDescent="0.3">
      <c r="A4" s="2" t="s">
        <v>0</v>
      </c>
      <c r="B4" s="103" t="s">
        <v>1</v>
      </c>
      <c r="C4" s="19"/>
      <c r="D4" s="27"/>
      <c r="E4" s="27"/>
    </row>
    <row r="5" spans="1:14" ht="13.8" customHeight="1" x14ac:dyDescent="0.35">
      <c r="A5" s="5"/>
      <c r="B5" s="132" t="s">
        <v>2</v>
      </c>
      <c r="C5" s="132"/>
      <c r="D5" s="28"/>
      <c r="E5" s="28"/>
    </row>
    <row r="6" spans="1:14" ht="15.6" customHeight="1" x14ac:dyDescent="0.35">
      <c r="A6" s="5"/>
      <c r="B6" s="103" t="s">
        <v>3</v>
      </c>
      <c r="C6" s="24"/>
      <c r="D6" s="28"/>
      <c r="E6" s="28"/>
    </row>
    <row r="7" spans="1:14" x14ac:dyDescent="0.3">
      <c r="A7" s="7"/>
      <c r="B7" s="20"/>
      <c r="C7" s="20"/>
      <c r="D7" s="20"/>
      <c r="E7" s="20"/>
      <c r="F7" s="20"/>
      <c r="G7" s="20"/>
      <c r="H7" s="20"/>
      <c r="I7" s="20"/>
      <c r="J7" s="20"/>
      <c r="K7" s="20"/>
      <c r="L7" s="20"/>
      <c r="M7" s="20"/>
    </row>
    <row r="8" spans="1:14" s="18" customFormat="1" ht="134.4" customHeight="1" x14ac:dyDescent="0.3">
      <c r="A8" s="16"/>
      <c r="B8" s="17" t="s">
        <v>4</v>
      </c>
      <c r="C8" s="17" t="s">
        <v>5</v>
      </c>
      <c r="D8" s="17" t="s">
        <v>6</v>
      </c>
      <c r="E8" s="17"/>
      <c r="F8" s="17" t="s">
        <v>7</v>
      </c>
      <c r="G8" s="17"/>
      <c r="H8" s="17" t="s">
        <v>8</v>
      </c>
      <c r="I8" s="17"/>
      <c r="J8" s="17" t="s">
        <v>9</v>
      </c>
      <c r="K8" s="17"/>
      <c r="L8" s="30" t="s">
        <v>10</v>
      </c>
      <c r="M8" s="56"/>
      <c r="N8" s="33"/>
    </row>
    <row r="9" spans="1:14" x14ac:dyDescent="0.3">
      <c r="A9" s="10"/>
      <c r="B9" s="21" t="s">
        <v>25</v>
      </c>
      <c r="C9" s="25">
        <v>43073</v>
      </c>
      <c r="D9" s="21" t="s">
        <v>15</v>
      </c>
      <c r="E9" s="21">
        <v>1</v>
      </c>
      <c r="F9" s="21" t="s">
        <v>14</v>
      </c>
      <c r="G9" s="21">
        <v>2</v>
      </c>
      <c r="H9" s="21" t="s">
        <v>14</v>
      </c>
      <c r="I9" s="21">
        <v>2</v>
      </c>
      <c r="J9" s="21" t="s">
        <v>14</v>
      </c>
      <c r="K9" s="21">
        <v>2</v>
      </c>
      <c r="L9" s="31" t="s">
        <v>15</v>
      </c>
      <c r="M9" s="38">
        <v>2</v>
      </c>
      <c r="N9" s="9"/>
    </row>
    <row r="10" spans="1:14" x14ac:dyDescent="0.3">
      <c r="A10" s="10"/>
      <c r="B10" s="21" t="s">
        <v>25</v>
      </c>
      <c r="C10" s="25">
        <v>43073</v>
      </c>
      <c r="D10" s="21" t="s">
        <v>14</v>
      </c>
      <c r="E10" s="21">
        <v>2</v>
      </c>
      <c r="F10" s="21" t="s">
        <v>14</v>
      </c>
      <c r="G10" s="21">
        <v>2</v>
      </c>
      <c r="H10" s="21" t="s">
        <v>14</v>
      </c>
      <c r="I10" s="21">
        <v>2</v>
      </c>
      <c r="J10" s="21" t="s">
        <v>14</v>
      </c>
      <c r="K10" s="21">
        <v>2</v>
      </c>
      <c r="L10" s="31" t="s">
        <v>15</v>
      </c>
      <c r="M10" s="38">
        <v>2</v>
      </c>
      <c r="N10" s="9"/>
    </row>
    <row r="11" spans="1:14" x14ac:dyDescent="0.3">
      <c r="A11" s="10"/>
      <c r="B11" s="21" t="s">
        <v>25</v>
      </c>
      <c r="C11" s="25">
        <v>43073</v>
      </c>
      <c r="D11" s="21" t="s">
        <v>14</v>
      </c>
      <c r="E11" s="21">
        <v>2</v>
      </c>
      <c r="F11" s="21" t="s">
        <v>14</v>
      </c>
      <c r="G11" s="21">
        <v>2</v>
      </c>
      <c r="H11" s="21" t="s">
        <v>14</v>
      </c>
      <c r="I11" s="21">
        <v>2</v>
      </c>
      <c r="J11" s="21" t="s">
        <v>14</v>
      </c>
      <c r="K11" s="21">
        <v>2</v>
      </c>
      <c r="L11" s="31" t="s">
        <v>14</v>
      </c>
      <c r="M11" s="38">
        <v>2</v>
      </c>
      <c r="N11" s="9"/>
    </row>
    <row r="12" spans="1:14" x14ac:dyDescent="0.3">
      <c r="A12" s="10"/>
      <c r="B12" s="21" t="s">
        <v>25</v>
      </c>
      <c r="C12" s="25">
        <v>43108</v>
      </c>
      <c r="D12" s="21" t="s">
        <v>15</v>
      </c>
      <c r="E12" s="21">
        <v>1</v>
      </c>
      <c r="F12" s="21" t="s">
        <v>14</v>
      </c>
      <c r="G12" s="21">
        <v>2</v>
      </c>
      <c r="H12" s="21" t="s">
        <v>14</v>
      </c>
      <c r="I12" s="21">
        <v>2</v>
      </c>
      <c r="J12" s="21" t="s">
        <v>14</v>
      </c>
      <c r="K12" s="21">
        <v>2</v>
      </c>
      <c r="L12" s="31" t="s">
        <v>14</v>
      </c>
      <c r="M12" s="38">
        <v>2</v>
      </c>
      <c r="N12" s="9"/>
    </row>
    <row r="13" spans="1:14" x14ac:dyDescent="0.3">
      <c r="A13" s="10"/>
      <c r="B13" s="40" t="s">
        <v>44</v>
      </c>
      <c r="C13" s="25"/>
      <c r="D13" s="64">
        <f>COUNT(E9:E12)</f>
        <v>4</v>
      </c>
      <c r="E13" s="64"/>
      <c r="F13" s="64">
        <f t="shared" ref="F13:L13" si="0">COUNT(G9:G12)</f>
        <v>4</v>
      </c>
      <c r="G13" s="64"/>
      <c r="H13" s="64">
        <f t="shared" si="0"/>
        <v>4</v>
      </c>
      <c r="I13" s="64"/>
      <c r="J13" s="64">
        <f t="shared" si="0"/>
        <v>4</v>
      </c>
      <c r="K13" s="64"/>
      <c r="L13" s="64">
        <f t="shared" si="0"/>
        <v>4</v>
      </c>
      <c r="M13" s="38"/>
      <c r="N13" s="9"/>
    </row>
    <row r="14" spans="1:14" x14ac:dyDescent="0.3">
      <c r="A14" s="10"/>
      <c r="B14" s="41" t="s">
        <v>45</v>
      </c>
      <c r="C14" s="25"/>
      <c r="D14" s="64"/>
      <c r="E14" s="21"/>
      <c r="F14" s="21"/>
      <c r="G14" s="21"/>
      <c r="H14" s="21"/>
      <c r="I14" s="21"/>
      <c r="J14" s="21"/>
      <c r="K14" s="21"/>
      <c r="L14" s="31"/>
      <c r="M14" s="38"/>
      <c r="N14" s="9"/>
    </row>
    <row r="15" spans="1:14" x14ac:dyDescent="0.3">
      <c r="A15" s="10"/>
      <c r="B15" s="40" t="s">
        <v>46</v>
      </c>
      <c r="C15" s="25"/>
      <c r="D15" s="64">
        <f>COUNTIF(E9:E12,"2")</f>
        <v>2</v>
      </c>
      <c r="E15" s="64"/>
      <c r="F15" s="64">
        <f t="shared" ref="F15:L15" si="1">COUNTIF(G9:G12,"2")</f>
        <v>4</v>
      </c>
      <c r="G15" s="64"/>
      <c r="H15" s="64">
        <f t="shared" si="1"/>
        <v>4</v>
      </c>
      <c r="I15" s="64"/>
      <c r="J15" s="64">
        <f t="shared" si="1"/>
        <v>4</v>
      </c>
      <c r="K15" s="64"/>
      <c r="L15" s="64">
        <f t="shared" si="1"/>
        <v>4</v>
      </c>
      <c r="M15" s="38"/>
      <c r="N15" s="9"/>
    </row>
    <row r="16" spans="1:14" x14ac:dyDescent="0.3">
      <c r="A16" s="10"/>
      <c r="B16" s="40" t="s">
        <v>47</v>
      </c>
      <c r="C16" s="25"/>
      <c r="D16" s="64">
        <f>COUNTIF(E9:E12,"1")</f>
        <v>2</v>
      </c>
      <c r="E16" s="64"/>
      <c r="F16" s="64">
        <f t="shared" ref="F16:L16" si="2">COUNTIF(G9:G12,"1")</f>
        <v>0</v>
      </c>
      <c r="G16" s="64"/>
      <c r="H16" s="64">
        <f t="shared" si="2"/>
        <v>0</v>
      </c>
      <c r="I16" s="64"/>
      <c r="J16" s="64">
        <f t="shared" si="2"/>
        <v>0</v>
      </c>
      <c r="K16" s="64"/>
      <c r="L16" s="64">
        <f t="shared" si="2"/>
        <v>0</v>
      </c>
      <c r="M16" s="38"/>
      <c r="N16" s="9"/>
    </row>
    <row r="17" spans="1:14" x14ac:dyDescent="0.3">
      <c r="A17" s="10"/>
      <c r="B17" s="40" t="s">
        <v>48</v>
      </c>
      <c r="C17" s="25"/>
      <c r="D17" s="64">
        <f>COUNTIF(E9:E12,"0")</f>
        <v>0</v>
      </c>
      <c r="E17" s="64"/>
      <c r="F17" s="64">
        <f t="shared" ref="F17:L17" si="3">COUNTIF(G9:G12,"0")</f>
        <v>0</v>
      </c>
      <c r="G17" s="64"/>
      <c r="H17" s="64">
        <f t="shared" si="3"/>
        <v>0</v>
      </c>
      <c r="I17" s="64"/>
      <c r="J17" s="64">
        <f t="shared" si="3"/>
        <v>0</v>
      </c>
      <c r="K17" s="64"/>
      <c r="L17" s="64">
        <f t="shared" si="3"/>
        <v>0</v>
      </c>
      <c r="M17" s="38"/>
      <c r="N17" s="9"/>
    </row>
    <row r="18" spans="1:14" x14ac:dyDescent="0.3">
      <c r="A18" s="10"/>
      <c r="B18" s="40"/>
      <c r="C18" s="25"/>
      <c r="D18" s="64"/>
      <c r="E18" s="21"/>
      <c r="F18" s="21"/>
      <c r="G18" s="21"/>
      <c r="H18" s="21"/>
      <c r="I18" s="21"/>
      <c r="J18" s="21"/>
      <c r="K18" s="21"/>
      <c r="L18" s="31"/>
      <c r="M18" s="38"/>
      <c r="N18" s="9"/>
    </row>
    <row r="19" spans="1:14" x14ac:dyDescent="0.3">
      <c r="A19" s="10"/>
      <c r="B19" s="42" t="s">
        <v>49</v>
      </c>
      <c r="C19" s="25"/>
      <c r="D19" s="65">
        <f>AVERAGE(E9:E12)</f>
        <v>1.5</v>
      </c>
      <c r="E19" s="65"/>
      <c r="F19" s="65">
        <f t="shared" ref="F19:L19" si="4">AVERAGE(G9:G12)</f>
        <v>2</v>
      </c>
      <c r="G19" s="65"/>
      <c r="H19" s="65">
        <f t="shared" si="4"/>
        <v>2</v>
      </c>
      <c r="I19" s="65"/>
      <c r="J19" s="65">
        <f t="shared" si="4"/>
        <v>2</v>
      </c>
      <c r="K19" s="65"/>
      <c r="L19" s="65">
        <f t="shared" si="4"/>
        <v>2</v>
      </c>
      <c r="M19" s="38"/>
      <c r="N19" s="9"/>
    </row>
    <row r="20" spans="1:14" x14ac:dyDescent="0.3">
      <c r="A20" s="10"/>
      <c r="B20" s="40" t="s">
        <v>50</v>
      </c>
      <c r="C20" s="25"/>
      <c r="D20" s="64">
        <f>MODE(E9:E12)</f>
        <v>1</v>
      </c>
      <c r="E20" s="64"/>
      <c r="F20" s="64">
        <f t="shared" ref="F20:L20" si="5">MODE(G9:G12)</f>
        <v>2</v>
      </c>
      <c r="G20" s="64"/>
      <c r="H20" s="64">
        <f t="shared" si="5"/>
        <v>2</v>
      </c>
      <c r="I20" s="64"/>
      <c r="J20" s="64">
        <f t="shared" si="5"/>
        <v>2</v>
      </c>
      <c r="K20" s="64"/>
      <c r="L20" s="64">
        <f t="shared" si="5"/>
        <v>2</v>
      </c>
      <c r="M20" s="38"/>
      <c r="N20" s="9"/>
    </row>
    <row r="21" spans="1:14" x14ac:dyDescent="0.3">
      <c r="A21" s="10"/>
      <c r="B21" s="43" t="s">
        <v>51</v>
      </c>
      <c r="C21" s="25"/>
      <c r="D21" s="73">
        <f>MEDIAN(E9:E12)</f>
        <v>1.5</v>
      </c>
      <c r="E21" s="73"/>
      <c r="F21" s="73">
        <f t="shared" ref="F21:L21" si="6">MEDIAN(G9:G12)</f>
        <v>2</v>
      </c>
      <c r="G21" s="73"/>
      <c r="H21" s="73">
        <f t="shared" si="6"/>
        <v>2</v>
      </c>
      <c r="I21" s="73"/>
      <c r="J21" s="73">
        <f t="shared" si="6"/>
        <v>2</v>
      </c>
      <c r="K21" s="73"/>
      <c r="L21" s="73">
        <f t="shared" si="6"/>
        <v>2</v>
      </c>
      <c r="M21" s="38"/>
      <c r="N21" s="9"/>
    </row>
    <row r="22" spans="1:14" x14ac:dyDescent="0.3">
      <c r="A22" s="10"/>
      <c r="B22" s="42" t="s">
        <v>52</v>
      </c>
      <c r="C22" s="25"/>
      <c r="D22" s="65">
        <f>_xlfn.STDEV.P(E9:E12)</f>
        <v>0.5</v>
      </c>
      <c r="E22" s="65"/>
      <c r="F22" s="65">
        <f t="shared" ref="F22:L22" si="7">_xlfn.STDEV.P(G9:G12)</f>
        <v>0</v>
      </c>
      <c r="G22" s="65"/>
      <c r="H22" s="65">
        <f t="shared" si="7"/>
        <v>0</v>
      </c>
      <c r="I22" s="65"/>
      <c r="J22" s="65">
        <f t="shared" si="7"/>
        <v>0</v>
      </c>
      <c r="K22" s="65"/>
      <c r="L22" s="65">
        <f t="shared" si="7"/>
        <v>0</v>
      </c>
      <c r="M22" s="38"/>
      <c r="N22" s="9"/>
    </row>
    <row r="23" spans="1:14" x14ac:dyDescent="0.3">
      <c r="A23" s="10"/>
      <c r="B23" s="44" t="s">
        <v>53</v>
      </c>
      <c r="C23" s="25"/>
      <c r="D23" s="66">
        <f>D15/D13</f>
        <v>0.5</v>
      </c>
      <c r="E23" s="66"/>
      <c r="F23" s="66">
        <f t="shared" ref="F23:L23" si="8">F15/F13</f>
        <v>1</v>
      </c>
      <c r="G23" s="66"/>
      <c r="H23" s="66">
        <f t="shared" si="8"/>
        <v>1</v>
      </c>
      <c r="I23" s="66"/>
      <c r="J23" s="66">
        <f t="shared" si="8"/>
        <v>1</v>
      </c>
      <c r="K23" s="66"/>
      <c r="L23" s="66">
        <f t="shared" si="8"/>
        <v>1</v>
      </c>
      <c r="M23" s="38"/>
      <c r="N23" s="9"/>
    </row>
    <row r="24" spans="1:14" ht="15" thickBot="1" x14ac:dyDescent="0.35">
      <c r="A24" s="10"/>
      <c r="B24" s="52"/>
      <c r="C24" s="129"/>
      <c r="D24" s="71"/>
      <c r="E24" s="71"/>
      <c r="F24" s="71"/>
      <c r="G24" s="71"/>
      <c r="H24" s="71"/>
      <c r="I24" s="71"/>
      <c r="J24" s="71"/>
      <c r="K24" s="71"/>
      <c r="L24" s="72"/>
      <c r="M24" s="70"/>
      <c r="N24" s="9"/>
    </row>
    <row r="25" spans="1:14" x14ac:dyDescent="0.3">
      <c r="A25" s="10"/>
      <c r="B25" s="60" t="s">
        <v>26</v>
      </c>
      <c r="C25" s="67">
        <v>43073</v>
      </c>
      <c r="D25" s="60" t="s">
        <v>14</v>
      </c>
      <c r="E25" s="60">
        <v>2</v>
      </c>
      <c r="F25" s="60" t="s">
        <v>14</v>
      </c>
      <c r="G25" s="60">
        <v>2</v>
      </c>
      <c r="H25" s="60" t="s">
        <v>14</v>
      </c>
      <c r="I25" s="60">
        <v>2</v>
      </c>
      <c r="J25" s="60" t="s">
        <v>14</v>
      </c>
      <c r="K25" s="60">
        <v>2</v>
      </c>
      <c r="L25" s="68" t="s">
        <v>14</v>
      </c>
      <c r="M25" s="69">
        <v>2</v>
      </c>
      <c r="N25" s="9"/>
    </row>
    <row r="26" spans="1:14" x14ac:dyDescent="0.3">
      <c r="A26" s="10"/>
      <c r="B26" s="21" t="s">
        <v>26</v>
      </c>
      <c r="C26" s="25">
        <v>43073</v>
      </c>
      <c r="D26" s="21" t="s">
        <v>14</v>
      </c>
      <c r="E26" s="21">
        <v>2</v>
      </c>
      <c r="F26" s="21" t="s">
        <v>14</v>
      </c>
      <c r="G26" s="21">
        <v>2</v>
      </c>
      <c r="H26" s="21" t="s">
        <v>14</v>
      </c>
      <c r="I26" s="21">
        <v>2</v>
      </c>
      <c r="J26" s="21" t="s">
        <v>14</v>
      </c>
      <c r="K26" s="21">
        <v>2</v>
      </c>
      <c r="L26" s="31" t="s">
        <v>14</v>
      </c>
      <c r="M26" s="38">
        <v>2</v>
      </c>
      <c r="N26" s="9"/>
    </row>
    <row r="27" spans="1:14" x14ac:dyDescent="0.3">
      <c r="A27" s="10"/>
      <c r="B27" s="40" t="s">
        <v>44</v>
      </c>
      <c r="C27" s="25"/>
      <c r="D27" s="64">
        <f>COUNT(E25:E26)</f>
        <v>2</v>
      </c>
      <c r="E27" s="64"/>
      <c r="F27" s="64">
        <f t="shared" ref="F27:L27" si="9">COUNT(G25:G26)</f>
        <v>2</v>
      </c>
      <c r="G27" s="64"/>
      <c r="H27" s="64">
        <f t="shared" si="9"/>
        <v>2</v>
      </c>
      <c r="I27" s="64"/>
      <c r="J27" s="64">
        <f t="shared" si="9"/>
        <v>2</v>
      </c>
      <c r="K27" s="64"/>
      <c r="L27" s="64">
        <f t="shared" si="9"/>
        <v>2</v>
      </c>
      <c r="M27" s="38"/>
      <c r="N27" s="9"/>
    </row>
    <row r="28" spans="1:14" x14ac:dyDescent="0.3">
      <c r="A28" s="10"/>
      <c r="B28" s="41" t="s">
        <v>45</v>
      </c>
      <c r="C28" s="25"/>
      <c r="D28" s="64"/>
      <c r="E28" s="21"/>
      <c r="F28" s="21"/>
      <c r="G28" s="21"/>
      <c r="H28" s="21"/>
      <c r="I28" s="21"/>
      <c r="J28" s="21"/>
      <c r="K28" s="21"/>
      <c r="L28" s="31"/>
      <c r="M28" s="38"/>
      <c r="N28" s="9"/>
    </row>
    <row r="29" spans="1:14" x14ac:dyDescent="0.3">
      <c r="A29" s="10"/>
      <c r="B29" s="40" t="s">
        <v>46</v>
      </c>
      <c r="C29" s="25"/>
      <c r="D29" s="64">
        <f>COUNTIF(E25:E26,"2")</f>
        <v>2</v>
      </c>
      <c r="E29" s="64"/>
      <c r="F29" s="64">
        <f t="shared" ref="F29:L29" si="10">COUNTIF(G25:G26,"2")</f>
        <v>2</v>
      </c>
      <c r="G29" s="64"/>
      <c r="H29" s="64">
        <f t="shared" si="10"/>
        <v>2</v>
      </c>
      <c r="I29" s="64"/>
      <c r="J29" s="64">
        <f t="shared" si="10"/>
        <v>2</v>
      </c>
      <c r="K29" s="64"/>
      <c r="L29" s="64">
        <f t="shared" si="10"/>
        <v>2</v>
      </c>
      <c r="M29" s="38"/>
      <c r="N29" s="9"/>
    </row>
    <row r="30" spans="1:14" x14ac:dyDescent="0.3">
      <c r="A30" s="10"/>
      <c r="B30" s="40" t="s">
        <v>47</v>
      </c>
      <c r="C30" s="25"/>
      <c r="D30" s="64">
        <f>COUNTIF(E25:E26,"1")</f>
        <v>0</v>
      </c>
      <c r="E30" s="64"/>
      <c r="F30" s="64">
        <f t="shared" ref="F30:L30" si="11">COUNTIF(G25:G26,"1")</f>
        <v>0</v>
      </c>
      <c r="G30" s="64"/>
      <c r="H30" s="64">
        <f t="shared" si="11"/>
        <v>0</v>
      </c>
      <c r="I30" s="64"/>
      <c r="J30" s="64">
        <f t="shared" si="11"/>
        <v>0</v>
      </c>
      <c r="K30" s="64"/>
      <c r="L30" s="64">
        <f t="shared" si="11"/>
        <v>0</v>
      </c>
      <c r="M30" s="38"/>
      <c r="N30" s="9"/>
    </row>
    <row r="31" spans="1:14" x14ac:dyDescent="0.3">
      <c r="A31" s="10"/>
      <c r="B31" s="40" t="s">
        <v>48</v>
      </c>
      <c r="C31" s="25"/>
      <c r="D31" s="64">
        <f>COUNTIF(E25:E26,"0")</f>
        <v>0</v>
      </c>
      <c r="E31" s="64"/>
      <c r="F31" s="64">
        <f t="shared" ref="F31:L31" si="12">COUNTIF(G25:G26,"0")</f>
        <v>0</v>
      </c>
      <c r="G31" s="64"/>
      <c r="H31" s="64">
        <f t="shared" si="12"/>
        <v>0</v>
      </c>
      <c r="I31" s="64"/>
      <c r="J31" s="64">
        <f t="shared" si="12"/>
        <v>0</v>
      </c>
      <c r="K31" s="64"/>
      <c r="L31" s="64">
        <f t="shared" si="12"/>
        <v>0</v>
      </c>
      <c r="M31" s="38"/>
      <c r="N31" s="9"/>
    </row>
    <row r="32" spans="1:14" x14ac:dyDescent="0.3">
      <c r="A32" s="10"/>
      <c r="B32" s="40"/>
      <c r="C32" s="25"/>
      <c r="D32" s="64"/>
      <c r="E32" s="21"/>
      <c r="F32" s="21"/>
      <c r="G32" s="21"/>
      <c r="H32" s="21"/>
      <c r="I32" s="21"/>
      <c r="J32" s="21"/>
      <c r="K32" s="21"/>
      <c r="L32" s="31"/>
      <c r="M32" s="38"/>
      <c r="N32" s="9"/>
    </row>
    <row r="33" spans="1:14" x14ac:dyDescent="0.3">
      <c r="A33" s="10"/>
      <c r="B33" s="42" t="s">
        <v>49</v>
      </c>
      <c r="C33" s="25"/>
      <c r="D33" s="65">
        <f>AVERAGE(E25:E26)</f>
        <v>2</v>
      </c>
      <c r="E33" s="65"/>
      <c r="F33" s="65">
        <f t="shared" ref="F33:L33" si="13">AVERAGE(G25:G26)</f>
        <v>2</v>
      </c>
      <c r="G33" s="65"/>
      <c r="H33" s="65">
        <f t="shared" si="13"/>
        <v>2</v>
      </c>
      <c r="I33" s="65"/>
      <c r="J33" s="65">
        <f t="shared" si="13"/>
        <v>2</v>
      </c>
      <c r="K33" s="65"/>
      <c r="L33" s="65">
        <f t="shared" si="13"/>
        <v>2</v>
      </c>
      <c r="M33" s="38"/>
      <c r="N33" s="9"/>
    </row>
    <row r="34" spans="1:14" x14ac:dyDescent="0.3">
      <c r="A34" s="10"/>
      <c r="B34" s="40" t="s">
        <v>50</v>
      </c>
      <c r="C34" s="25"/>
      <c r="D34" s="64">
        <f>MODE(E25:E26)</f>
        <v>2</v>
      </c>
      <c r="E34" s="64"/>
      <c r="F34" s="64">
        <f t="shared" ref="F34:L34" si="14">MODE(G25:G26)</f>
        <v>2</v>
      </c>
      <c r="G34" s="64"/>
      <c r="H34" s="64">
        <f t="shared" si="14"/>
        <v>2</v>
      </c>
      <c r="I34" s="64"/>
      <c r="J34" s="64">
        <f t="shared" si="14"/>
        <v>2</v>
      </c>
      <c r="K34" s="64"/>
      <c r="L34" s="64">
        <f t="shared" si="14"/>
        <v>2</v>
      </c>
      <c r="M34" s="38"/>
      <c r="N34" s="9"/>
    </row>
    <row r="35" spans="1:14" x14ac:dyDescent="0.3">
      <c r="A35" s="10"/>
      <c r="B35" s="43" t="s">
        <v>51</v>
      </c>
      <c r="C35" s="25"/>
      <c r="D35" s="64">
        <f>MEDIAN(E25:E26)</f>
        <v>2</v>
      </c>
      <c r="E35" s="64"/>
      <c r="F35" s="64">
        <f t="shared" ref="F35:L35" si="15">MEDIAN(G25:G26)</f>
        <v>2</v>
      </c>
      <c r="G35" s="64"/>
      <c r="H35" s="64">
        <f t="shared" si="15"/>
        <v>2</v>
      </c>
      <c r="I35" s="64"/>
      <c r="J35" s="64">
        <f t="shared" si="15"/>
        <v>2</v>
      </c>
      <c r="K35" s="64"/>
      <c r="L35" s="64">
        <f t="shared" si="15"/>
        <v>2</v>
      </c>
      <c r="M35" s="38"/>
      <c r="N35" s="9"/>
    </row>
    <row r="36" spans="1:14" x14ac:dyDescent="0.3">
      <c r="A36" s="10"/>
      <c r="B36" s="42" t="s">
        <v>52</v>
      </c>
      <c r="C36" s="25"/>
      <c r="D36" s="65">
        <f>_xlfn.STDEV.P(E25:E26)</f>
        <v>0</v>
      </c>
      <c r="E36" s="65"/>
      <c r="F36" s="65">
        <f t="shared" ref="F36:L36" si="16">_xlfn.STDEV.P(G25:G26)</f>
        <v>0</v>
      </c>
      <c r="G36" s="65"/>
      <c r="H36" s="65">
        <f t="shared" si="16"/>
        <v>0</v>
      </c>
      <c r="I36" s="65"/>
      <c r="J36" s="65">
        <f t="shared" si="16"/>
        <v>0</v>
      </c>
      <c r="K36" s="65"/>
      <c r="L36" s="65">
        <f t="shared" si="16"/>
        <v>0</v>
      </c>
      <c r="M36" s="38"/>
      <c r="N36" s="9"/>
    </row>
    <row r="37" spans="1:14" x14ac:dyDescent="0.3">
      <c r="A37" s="10"/>
      <c r="B37" s="44" t="s">
        <v>53</v>
      </c>
      <c r="C37" s="25"/>
      <c r="D37" s="66">
        <f>D29/D27</f>
        <v>1</v>
      </c>
      <c r="E37" s="66"/>
      <c r="F37" s="66">
        <f t="shared" ref="F37:L37" si="17">F29/F27</f>
        <v>1</v>
      </c>
      <c r="G37" s="66"/>
      <c r="H37" s="66">
        <f t="shared" si="17"/>
        <v>1</v>
      </c>
      <c r="I37" s="66"/>
      <c r="J37" s="66">
        <f t="shared" si="17"/>
        <v>1</v>
      </c>
      <c r="K37" s="66"/>
      <c r="L37" s="66">
        <f t="shared" si="17"/>
        <v>1</v>
      </c>
      <c r="M37" s="38"/>
      <c r="N37" s="9"/>
    </row>
    <row r="38" spans="1:14" ht="15" thickBot="1" x14ac:dyDescent="0.35">
      <c r="A38" s="10"/>
      <c r="B38" s="52"/>
      <c r="C38" s="86"/>
      <c r="D38" s="71"/>
      <c r="E38" s="71"/>
      <c r="F38" s="71"/>
      <c r="G38" s="71"/>
      <c r="H38" s="71"/>
      <c r="I38" s="71"/>
      <c r="J38" s="71"/>
      <c r="K38" s="71"/>
      <c r="L38" s="72"/>
      <c r="M38" s="70"/>
      <c r="N38" s="9"/>
    </row>
    <row r="39" spans="1:14" x14ac:dyDescent="0.3">
      <c r="A39" s="10"/>
      <c r="B39" s="21" t="s">
        <v>27</v>
      </c>
      <c r="C39" s="67">
        <v>43073</v>
      </c>
      <c r="D39" s="60" t="s">
        <v>15</v>
      </c>
      <c r="E39" s="60">
        <v>1</v>
      </c>
      <c r="F39" s="60" t="s">
        <v>14</v>
      </c>
      <c r="G39" s="60">
        <v>2</v>
      </c>
      <c r="H39" s="60" t="s">
        <v>14</v>
      </c>
      <c r="I39" s="60">
        <v>2</v>
      </c>
      <c r="J39" s="60" t="s">
        <v>14</v>
      </c>
      <c r="K39" s="60">
        <v>2</v>
      </c>
      <c r="L39" s="68" t="s">
        <v>14</v>
      </c>
      <c r="M39" s="69">
        <v>2</v>
      </c>
      <c r="N39" s="9"/>
    </row>
    <row r="40" spans="1:14" x14ac:dyDescent="0.3">
      <c r="A40" s="10"/>
      <c r="B40" s="21" t="s">
        <v>27</v>
      </c>
      <c r="C40" s="25">
        <v>43073</v>
      </c>
      <c r="D40" s="21" t="s">
        <v>15</v>
      </c>
      <c r="E40" s="21">
        <v>1</v>
      </c>
      <c r="F40" s="21" t="s">
        <v>15</v>
      </c>
      <c r="G40" s="21">
        <v>1</v>
      </c>
      <c r="H40" s="21" t="s">
        <v>14</v>
      </c>
      <c r="I40" s="21">
        <v>2</v>
      </c>
      <c r="J40" s="21" t="s">
        <v>14</v>
      </c>
      <c r="K40" s="21">
        <v>2</v>
      </c>
      <c r="L40" s="31" t="s">
        <v>14</v>
      </c>
      <c r="M40" s="38">
        <v>2</v>
      </c>
      <c r="N40" s="9"/>
    </row>
    <row r="41" spans="1:14" x14ac:dyDescent="0.3">
      <c r="A41" s="10"/>
      <c r="B41" s="21" t="s">
        <v>27</v>
      </c>
      <c r="C41" s="25">
        <v>43073</v>
      </c>
      <c r="D41" s="21" t="s">
        <v>14</v>
      </c>
      <c r="E41" s="21">
        <v>2</v>
      </c>
      <c r="F41" s="21" t="s">
        <v>15</v>
      </c>
      <c r="G41" s="21">
        <v>1</v>
      </c>
      <c r="H41" s="21" t="s">
        <v>14</v>
      </c>
      <c r="I41" s="21">
        <v>2</v>
      </c>
      <c r="J41" s="21" t="s">
        <v>14</v>
      </c>
      <c r="K41" s="21">
        <v>2</v>
      </c>
      <c r="L41" s="31" t="s">
        <v>14</v>
      </c>
      <c r="M41" s="38">
        <v>2</v>
      </c>
      <c r="N41" s="9"/>
    </row>
    <row r="42" spans="1:14" x14ac:dyDescent="0.3">
      <c r="A42" s="10"/>
      <c r="B42" s="21" t="s">
        <v>27</v>
      </c>
      <c r="C42" s="25">
        <v>43073</v>
      </c>
      <c r="D42" s="21" t="s">
        <v>15</v>
      </c>
      <c r="E42" s="21">
        <v>1</v>
      </c>
      <c r="F42" s="21" t="s">
        <v>14</v>
      </c>
      <c r="G42" s="21">
        <v>2</v>
      </c>
      <c r="H42" s="21" t="s">
        <v>14</v>
      </c>
      <c r="I42" s="21">
        <v>2</v>
      </c>
      <c r="J42" s="21" t="s">
        <v>14</v>
      </c>
      <c r="K42" s="21">
        <v>2</v>
      </c>
      <c r="L42" s="31" t="s">
        <v>14</v>
      </c>
      <c r="M42" s="38">
        <v>2</v>
      </c>
      <c r="N42" s="9"/>
    </row>
    <row r="43" spans="1:14" x14ac:dyDescent="0.3">
      <c r="A43" s="10"/>
      <c r="B43" s="21" t="s">
        <v>27</v>
      </c>
      <c r="C43" s="25">
        <v>43073</v>
      </c>
      <c r="D43" s="21" t="s">
        <v>15</v>
      </c>
      <c r="E43" s="21">
        <v>1</v>
      </c>
      <c r="F43" s="21" t="s">
        <v>14</v>
      </c>
      <c r="G43" s="21">
        <v>2</v>
      </c>
      <c r="H43" s="21" t="s">
        <v>14</v>
      </c>
      <c r="I43" s="21">
        <v>2</v>
      </c>
      <c r="J43" s="21" t="s">
        <v>14</v>
      </c>
      <c r="K43" s="21">
        <v>2</v>
      </c>
      <c r="L43" s="31" t="s">
        <v>14</v>
      </c>
      <c r="M43" s="38">
        <v>2</v>
      </c>
      <c r="N43" s="9"/>
    </row>
    <row r="44" spans="1:14" x14ac:dyDescent="0.3">
      <c r="A44" s="10"/>
      <c r="B44" s="21" t="s">
        <v>27</v>
      </c>
      <c r="C44" s="25">
        <v>43108</v>
      </c>
      <c r="D44" s="21" t="s">
        <v>15</v>
      </c>
      <c r="E44" s="21">
        <v>1</v>
      </c>
      <c r="F44" s="21" t="s">
        <v>14</v>
      </c>
      <c r="G44" s="21">
        <v>2</v>
      </c>
      <c r="H44" s="21" t="s">
        <v>14</v>
      </c>
      <c r="I44" s="21">
        <v>2</v>
      </c>
      <c r="J44" s="21" t="s">
        <v>14</v>
      </c>
      <c r="K44" s="21">
        <v>2</v>
      </c>
      <c r="L44" s="31" t="s">
        <v>14</v>
      </c>
      <c r="M44" s="38">
        <v>2</v>
      </c>
      <c r="N44" s="9"/>
    </row>
    <row r="45" spans="1:14" x14ac:dyDescent="0.3">
      <c r="A45" s="10"/>
      <c r="B45" s="40" t="s">
        <v>44</v>
      </c>
      <c r="C45" s="25"/>
      <c r="D45" s="64">
        <f>COUNT(E39:E44)</f>
        <v>6</v>
      </c>
      <c r="E45" s="64"/>
      <c r="F45" s="64">
        <f t="shared" ref="F45:L45" si="18">COUNT(G39:G44)</f>
        <v>6</v>
      </c>
      <c r="G45" s="64"/>
      <c r="H45" s="64">
        <f t="shared" si="18"/>
        <v>6</v>
      </c>
      <c r="I45" s="64"/>
      <c r="J45" s="64">
        <f t="shared" si="18"/>
        <v>6</v>
      </c>
      <c r="K45" s="64"/>
      <c r="L45" s="64">
        <f t="shared" si="18"/>
        <v>6</v>
      </c>
      <c r="M45" s="38"/>
      <c r="N45" s="9"/>
    </row>
    <row r="46" spans="1:14" x14ac:dyDescent="0.3">
      <c r="A46" s="10"/>
      <c r="B46" s="41" t="s">
        <v>45</v>
      </c>
      <c r="C46" s="25"/>
      <c r="D46" s="64"/>
      <c r="E46" s="21"/>
      <c r="F46" s="21"/>
      <c r="G46" s="21"/>
      <c r="H46" s="21"/>
      <c r="I46" s="21"/>
      <c r="J46" s="21"/>
      <c r="K46" s="21"/>
      <c r="L46" s="31"/>
      <c r="M46" s="38"/>
      <c r="N46" s="9"/>
    </row>
    <row r="47" spans="1:14" x14ac:dyDescent="0.3">
      <c r="A47" s="10"/>
      <c r="B47" s="40" t="s">
        <v>46</v>
      </c>
      <c r="C47" s="25"/>
      <c r="D47" s="64">
        <f>COUNTIF(E39:E44,"2")</f>
        <v>1</v>
      </c>
      <c r="E47" s="64"/>
      <c r="F47" s="64">
        <f t="shared" ref="F47:L47" si="19">COUNTIF(G39:G44,"2")</f>
        <v>4</v>
      </c>
      <c r="G47" s="64"/>
      <c r="H47" s="64">
        <f t="shared" si="19"/>
        <v>6</v>
      </c>
      <c r="I47" s="64"/>
      <c r="J47" s="64">
        <f t="shared" si="19"/>
        <v>6</v>
      </c>
      <c r="K47" s="64"/>
      <c r="L47" s="64">
        <f t="shared" si="19"/>
        <v>6</v>
      </c>
      <c r="M47" s="38"/>
      <c r="N47" s="9"/>
    </row>
    <row r="48" spans="1:14" x14ac:dyDescent="0.3">
      <c r="A48" s="10"/>
      <c r="B48" s="40" t="s">
        <v>47</v>
      </c>
      <c r="C48" s="25"/>
      <c r="D48" s="64">
        <f>COUNTIF(E39:E44,"1")</f>
        <v>5</v>
      </c>
      <c r="E48" s="64"/>
      <c r="F48" s="64">
        <f t="shared" ref="F48:L48" si="20">COUNTIF(G39:G44,"1")</f>
        <v>2</v>
      </c>
      <c r="G48" s="64"/>
      <c r="H48" s="64">
        <f t="shared" si="20"/>
        <v>0</v>
      </c>
      <c r="I48" s="64"/>
      <c r="J48" s="64">
        <f t="shared" si="20"/>
        <v>0</v>
      </c>
      <c r="K48" s="64"/>
      <c r="L48" s="64">
        <f t="shared" si="20"/>
        <v>0</v>
      </c>
      <c r="M48" s="38"/>
      <c r="N48" s="9"/>
    </row>
    <row r="49" spans="1:14" x14ac:dyDescent="0.3">
      <c r="A49" s="10"/>
      <c r="B49" s="40" t="s">
        <v>48</v>
      </c>
      <c r="C49" s="25"/>
      <c r="D49" s="64">
        <f>COUNTIF(E39:E44,"0")</f>
        <v>0</v>
      </c>
      <c r="E49" s="64"/>
      <c r="F49" s="64">
        <f t="shared" ref="F49:L49" si="21">COUNTIF(G39:G44,"0")</f>
        <v>0</v>
      </c>
      <c r="G49" s="64"/>
      <c r="H49" s="64">
        <f t="shared" si="21"/>
        <v>0</v>
      </c>
      <c r="I49" s="64"/>
      <c r="J49" s="64">
        <f t="shared" si="21"/>
        <v>0</v>
      </c>
      <c r="K49" s="64"/>
      <c r="L49" s="64">
        <f t="shared" si="21"/>
        <v>0</v>
      </c>
      <c r="M49" s="38"/>
      <c r="N49" s="9"/>
    </row>
    <row r="50" spans="1:14" x14ac:dyDescent="0.3">
      <c r="A50" s="10"/>
      <c r="B50" s="40"/>
      <c r="C50" s="25"/>
      <c r="D50" s="64"/>
      <c r="E50" s="21"/>
      <c r="F50" s="21"/>
      <c r="G50" s="21"/>
      <c r="H50" s="21"/>
      <c r="I50" s="21"/>
      <c r="J50" s="21"/>
      <c r="K50" s="21"/>
      <c r="L50" s="31"/>
      <c r="M50" s="38"/>
      <c r="N50" s="9"/>
    </row>
    <row r="51" spans="1:14" x14ac:dyDescent="0.3">
      <c r="A51" s="10"/>
      <c r="B51" s="42" t="s">
        <v>49</v>
      </c>
      <c r="C51" s="25"/>
      <c r="D51" s="65">
        <f>AVERAGE(E39:E44)</f>
        <v>1.1666666666666667</v>
      </c>
      <c r="E51" s="65"/>
      <c r="F51" s="65">
        <f t="shared" ref="F51:L51" si="22">AVERAGE(G39:G44)</f>
        <v>1.6666666666666667</v>
      </c>
      <c r="G51" s="65"/>
      <c r="H51" s="65">
        <f t="shared" si="22"/>
        <v>2</v>
      </c>
      <c r="I51" s="65"/>
      <c r="J51" s="65">
        <f t="shared" si="22"/>
        <v>2</v>
      </c>
      <c r="K51" s="65"/>
      <c r="L51" s="65">
        <f t="shared" si="22"/>
        <v>2</v>
      </c>
      <c r="M51" s="38"/>
      <c r="N51" s="9"/>
    </row>
    <row r="52" spans="1:14" x14ac:dyDescent="0.3">
      <c r="A52" s="10"/>
      <c r="B52" s="40" t="s">
        <v>50</v>
      </c>
      <c r="C52" s="25"/>
      <c r="D52" s="64">
        <f>MODE(E39:E44)</f>
        <v>1</v>
      </c>
      <c r="E52" s="64"/>
      <c r="F52" s="64">
        <f t="shared" ref="F52:L52" si="23">MODE(G39:G44)</f>
        <v>2</v>
      </c>
      <c r="G52" s="64"/>
      <c r="H52" s="64">
        <f t="shared" si="23"/>
        <v>2</v>
      </c>
      <c r="I52" s="64"/>
      <c r="J52" s="64">
        <f t="shared" si="23"/>
        <v>2</v>
      </c>
      <c r="K52" s="64"/>
      <c r="L52" s="64">
        <f t="shared" si="23"/>
        <v>2</v>
      </c>
      <c r="M52" s="38"/>
      <c r="N52" s="9"/>
    </row>
    <row r="53" spans="1:14" x14ac:dyDescent="0.3">
      <c r="A53" s="10"/>
      <c r="B53" s="43" t="s">
        <v>51</v>
      </c>
      <c r="C53" s="25"/>
      <c r="D53" s="64">
        <f>MEDIAN(E39:E44)</f>
        <v>1</v>
      </c>
      <c r="E53" s="64"/>
      <c r="F53" s="64">
        <f t="shared" ref="F53:L53" si="24">MEDIAN(G39:G44)</f>
        <v>2</v>
      </c>
      <c r="G53" s="64"/>
      <c r="H53" s="64">
        <f t="shared" si="24"/>
        <v>2</v>
      </c>
      <c r="I53" s="64"/>
      <c r="J53" s="64">
        <f t="shared" si="24"/>
        <v>2</v>
      </c>
      <c r="K53" s="64"/>
      <c r="L53" s="64">
        <f t="shared" si="24"/>
        <v>2</v>
      </c>
      <c r="M53" s="38"/>
      <c r="N53" s="9"/>
    </row>
    <row r="54" spans="1:14" x14ac:dyDescent="0.3">
      <c r="A54" s="10"/>
      <c r="B54" s="42" t="s">
        <v>52</v>
      </c>
      <c r="C54" s="25"/>
      <c r="D54" s="65">
        <f>_xlfn.STDEV.P(E39:E44)</f>
        <v>0.37267799624996495</v>
      </c>
      <c r="E54" s="65"/>
      <c r="F54" s="65">
        <f t="shared" ref="F54:L54" si="25">_xlfn.STDEV.P(G39:G44)</f>
        <v>0.47140452079103168</v>
      </c>
      <c r="G54" s="65"/>
      <c r="H54" s="65">
        <f t="shared" si="25"/>
        <v>0</v>
      </c>
      <c r="I54" s="65"/>
      <c r="J54" s="65">
        <f t="shared" si="25"/>
        <v>0</v>
      </c>
      <c r="K54" s="65"/>
      <c r="L54" s="65">
        <f t="shared" si="25"/>
        <v>0</v>
      </c>
      <c r="M54" s="38"/>
      <c r="N54" s="9"/>
    </row>
    <row r="55" spans="1:14" x14ac:dyDescent="0.3">
      <c r="A55" s="10"/>
      <c r="B55" s="44" t="s">
        <v>53</v>
      </c>
      <c r="C55" s="25"/>
      <c r="D55" s="66">
        <f>D47/D45</f>
        <v>0.16666666666666666</v>
      </c>
      <c r="E55" s="66"/>
      <c r="F55" s="66">
        <f t="shared" ref="F55:L55" si="26">F47/F45</f>
        <v>0.66666666666666663</v>
      </c>
      <c r="G55" s="66"/>
      <c r="H55" s="66">
        <f t="shared" si="26"/>
        <v>1</v>
      </c>
      <c r="I55" s="66"/>
      <c r="J55" s="66">
        <f t="shared" si="26"/>
        <v>1</v>
      </c>
      <c r="K55" s="66"/>
      <c r="L55" s="66">
        <f t="shared" si="26"/>
        <v>1</v>
      </c>
      <c r="M55" s="38"/>
      <c r="N55" s="9"/>
    </row>
    <row r="56" spans="1:14" ht="15" thickBot="1" x14ac:dyDescent="0.35">
      <c r="A56" s="10"/>
      <c r="B56" s="52"/>
      <c r="C56" s="86"/>
      <c r="D56" s="71"/>
      <c r="E56" s="71"/>
      <c r="F56" s="71"/>
      <c r="G56" s="71"/>
      <c r="H56" s="71"/>
      <c r="I56" s="71"/>
      <c r="J56" s="71"/>
      <c r="K56" s="71"/>
      <c r="L56" s="72"/>
      <c r="M56" s="70"/>
      <c r="N56" s="9"/>
    </row>
    <row r="57" spans="1:14" x14ac:dyDescent="0.3">
      <c r="A57" s="10"/>
      <c r="B57" s="21" t="s">
        <v>27</v>
      </c>
      <c r="C57" s="67">
        <v>43108</v>
      </c>
      <c r="D57" s="60" t="s">
        <v>15</v>
      </c>
      <c r="E57" s="60">
        <v>1</v>
      </c>
      <c r="F57" s="60" t="s">
        <v>14</v>
      </c>
      <c r="G57" s="60">
        <v>2</v>
      </c>
      <c r="H57" s="60" t="s">
        <v>14</v>
      </c>
      <c r="I57" s="60">
        <v>2</v>
      </c>
      <c r="J57" s="60" t="s">
        <v>14</v>
      </c>
      <c r="K57" s="60">
        <v>2</v>
      </c>
      <c r="L57" s="68" t="s">
        <v>14</v>
      </c>
      <c r="M57" s="69">
        <v>2</v>
      </c>
      <c r="N57" s="9"/>
    </row>
    <row r="58" spans="1:14" x14ac:dyDescent="0.3">
      <c r="A58" s="10"/>
      <c r="B58" s="21" t="s">
        <v>28</v>
      </c>
      <c r="C58" s="25">
        <v>43073</v>
      </c>
      <c r="D58" s="46" t="s">
        <v>15</v>
      </c>
      <c r="E58" s="46">
        <v>1</v>
      </c>
      <c r="F58" s="46" t="s">
        <v>14</v>
      </c>
      <c r="G58" s="46">
        <v>2</v>
      </c>
      <c r="H58" s="46" t="s">
        <v>14</v>
      </c>
      <c r="I58" s="46">
        <v>2</v>
      </c>
      <c r="J58" s="46" t="s">
        <v>14</v>
      </c>
      <c r="K58" s="46">
        <v>2</v>
      </c>
      <c r="L58" s="48" t="s">
        <v>14</v>
      </c>
      <c r="M58" s="38">
        <v>2</v>
      </c>
      <c r="N58" s="9"/>
    </row>
    <row r="59" spans="1:14" x14ac:dyDescent="0.3">
      <c r="B59" s="40" t="s">
        <v>44</v>
      </c>
      <c r="C59" s="38"/>
      <c r="D59" s="41">
        <f>COUNT(E57:E58)</f>
        <v>2</v>
      </c>
      <c r="E59" s="41"/>
      <c r="F59" s="41">
        <f t="shared" ref="F59:L59" si="27">COUNT(G57:G58)</f>
        <v>2</v>
      </c>
      <c r="G59" s="41"/>
      <c r="H59" s="41">
        <f t="shared" si="27"/>
        <v>2</v>
      </c>
      <c r="I59" s="41"/>
      <c r="J59" s="41">
        <f t="shared" si="27"/>
        <v>2</v>
      </c>
      <c r="K59" s="41"/>
      <c r="L59" s="41">
        <f t="shared" si="27"/>
        <v>2</v>
      </c>
      <c r="M59" s="38"/>
      <c r="N59" s="9"/>
    </row>
    <row r="60" spans="1:14" x14ac:dyDescent="0.3">
      <c r="B60" s="41" t="s">
        <v>45</v>
      </c>
      <c r="C60" s="38"/>
      <c r="D60" s="41"/>
      <c r="E60" s="38"/>
      <c r="F60" s="38"/>
      <c r="G60" s="38"/>
      <c r="H60" s="38"/>
      <c r="I60" s="38"/>
      <c r="J60" s="38"/>
      <c r="K60" s="38"/>
      <c r="L60" s="108"/>
      <c r="M60" s="38"/>
      <c r="N60" s="9"/>
    </row>
    <row r="61" spans="1:14" x14ac:dyDescent="0.3">
      <c r="B61" s="40" t="s">
        <v>46</v>
      </c>
      <c r="C61" s="38"/>
      <c r="D61" s="41">
        <f>COUNTIF(E57:E58,"2")</f>
        <v>0</v>
      </c>
      <c r="E61" s="41"/>
      <c r="F61" s="41">
        <f t="shared" ref="F61:L61" si="28">COUNTIF(G57:G58,"2")</f>
        <v>2</v>
      </c>
      <c r="G61" s="41"/>
      <c r="H61" s="41">
        <f t="shared" si="28"/>
        <v>2</v>
      </c>
      <c r="I61" s="41"/>
      <c r="J61" s="41">
        <f t="shared" si="28"/>
        <v>2</v>
      </c>
      <c r="K61" s="41"/>
      <c r="L61" s="41">
        <f t="shared" si="28"/>
        <v>2</v>
      </c>
      <c r="M61" s="38"/>
      <c r="N61" s="9"/>
    </row>
    <row r="62" spans="1:14" x14ac:dyDescent="0.3">
      <c r="B62" s="40" t="s">
        <v>47</v>
      </c>
      <c r="C62" s="38"/>
      <c r="D62" s="41">
        <f>COUNTIF(E57:E58,"1")</f>
        <v>2</v>
      </c>
      <c r="E62" s="41"/>
      <c r="F62" s="41">
        <f t="shared" ref="F62:L62" si="29">COUNTIF(G57:G58,"1")</f>
        <v>0</v>
      </c>
      <c r="G62" s="41"/>
      <c r="H62" s="41">
        <f t="shared" si="29"/>
        <v>0</v>
      </c>
      <c r="I62" s="41"/>
      <c r="J62" s="41">
        <f t="shared" si="29"/>
        <v>0</v>
      </c>
      <c r="K62" s="41"/>
      <c r="L62" s="41">
        <f t="shared" si="29"/>
        <v>0</v>
      </c>
      <c r="M62" s="38"/>
      <c r="N62" s="9"/>
    </row>
    <row r="63" spans="1:14" x14ac:dyDescent="0.3">
      <c r="B63" s="40" t="s">
        <v>48</v>
      </c>
      <c r="C63" s="38"/>
      <c r="D63" s="41">
        <f>COUNTIF(E57:E58,"0")</f>
        <v>0</v>
      </c>
      <c r="E63" s="41"/>
      <c r="F63" s="41">
        <f t="shared" ref="F63:L63" si="30">COUNTIF(G57:G58,"0")</f>
        <v>0</v>
      </c>
      <c r="G63" s="41"/>
      <c r="H63" s="41">
        <f t="shared" si="30"/>
        <v>0</v>
      </c>
      <c r="I63" s="41"/>
      <c r="J63" s="41">
        <f t="shared" si="30"/>
        <v>0</v>
      </c>
      <c r="K63" s="41"/>
      <c r="L63" s="41">
        <f t="shared" si="30"/>
        <v>0</v>
      </c>
      <c r="M63" s="38"/>
      <c r="N63" s="9"/>
    </row>
    <row r="64" spans="1:14" x14ac:dyDescent="0.3">
      <c r="B64" s="40"/>
      <c r="C64" s="38"/>
      <c r="D64" s="41"/>
      <c r="E64" s="38"/>
      <c r="F64" s="38"/>
      <c r="G64" s="38"/>
      <c r="H64" s="38"/>
      <c r="I64" s="38"/>
      <c r="J64" s="38"/>
      <c r="K64" s="38"/>
      <c r="L64" s="108"/>
      <c r="M64" s="38"/>
      <c r="N64" s="9"/>
    </row>
    <row r="65" spans="2:14" x14ac:dyDescent="0.3">
      <c r="B65" s="42" t="s">
        <v>49</v>
      </c>
      <c r="C65" s="38"/>
      <c r="D65" s="49">
        <f>AVERAGE(E57:E58)</f>
        <v>1</v>
      </c>
      <c r="E65" s="49"/>
      <c r="F65" s="49">
        <f t="shared" ref="F65:L65" si="31">AVERAGE(G57:G58)</f>
        <v>2</v>
      </c>
      <c r="G65" s="49"/>
      <c r="H65" s="49">
        <f t="shared" si="31"/>
        <v>2</v>
      </c>
      <c r="I65" s="49"/>
      <c r="J65" s="49">
        <f t="shared" si="31"/>
        <v>2</v>
      </c>
      <c r="K65" s="49"/>
      <c r="L65" s="49">
        <f t="shared" si="31"/>
        <v>2</v>
      </c>
      <c r="M65" s="38"/>
      <c r="N65" s="9"/>
    </row>
    <row r="66" spans="2:14" x14ac:dyDescent="0.3">
      <c r="B66" s="40" t="s">
        <v>50</v>
      </c>
      <c r="C66" s="38"/>
      <c r="D66" s="41">
        <f>MODE(E57:E58)</f>
        <v>1</v>
      </c>
      <c r="E66" s="41"/>
      <c r="F66" s="41">
        <f t="shared" ref="F66:L66" si="32">MODE(G57:G58)</f>
        <v>2</v>
      </c>
      <c r="G66" s="41"/>
      <c r="H66" s="41">
        <f t="shared" si="32"/>
        <v>2</v>
      </c>
      <c r="I66" s="41"/>
      <c r="J66" s="41">
        <f t="shared" si="32"/>
        <v>2</v>
      </c>
      <c r="K66" s="41"/>
      <c r="L66" s="41">
        <f t="shared" si="32"/>
        <v>2</v>
      </c>
      <c r="M66" s="38"/>
      <c r="N66" s="9"/>
    </row>
    <row r="67" spans="2:14" x14ac:dyDescent="0.3">
      <c r="B67" s="43" t="s">
        <v>51</v>
      </c>
      <c r="C67" s="38"/>
      <c r="D67" s="41">
        <f>MEDIAN(E57:E58)</f>
        <v>1</v>
      </c>
      <c r="E67" s="41"/>
      <c r="F67" s="41">
        <f t="shared" ref="F67:L67" si="33">MEDIAN(G57:G58)</f>
        <v>2</v>
      </c>
      <c r="G67" s="41"/>
      <c r="H67" s="41">
        <f t="shared" si="33"/>
        <v>2</v>
      </c>
      <c r="I67" s="41"/>
      <c r="J67" s="41">
        <f t="shared" si="33"/>
        <v>2</v>
      </c>
      <c r="K67" s="41"/>
      <c r="L67" s="41">
        <f t="shared" si="33"/>
        <v>2</v>
      </c>
      <c r="M67" s="38"/>
      <c r="N67" s="9"/>
    </row>
    <row r="68" spans="2:14" x14ac:dyDescent="0.3">
      <c r="B68" s="42" t="s">
        <v>52</v>
      </c>
      <c r="C68" s="38"/>
      <c r="D68" s="49">
        <f>_xlfn.STDEV.P(E57:E58)</f>
        <v>0</v>
      </c>
      <c r="E68" s="49"/>
      <c r="F68" s="49">
        <f t="shared" ref="F68:L68" si="34">_xlfn.STDEV.P(G57:G58)</f>
        <v>0</v>
      </c>
      <c r="G68" s="49"/>
      <c r="H68" s="49">
        <f t="shared" si="34"/>
        <v>0</v>
      </c>
      <c r="I68" s="49"/>
      <c r="J68" s="49">
        <f t="shared" si="34"/>
        <v>0</v>
      </c>
      <c r="K68" s="49"/>
      <c r="L68" s="49">
        <f t="shared" si="34"/>
        <v>0</v>
      </c>
      <c r="M68" s="38"/>
      <c r="N68" s="9"/>
    </row>
    <row r="69" spans="2:14" x14ac:dyDescent="0.3">
      <c r="B69" s="44" t="s">
        <v>53</v>
      </c>
      <c r="C69" s="38"/>
      <c r="D69" s="51">
        <f>D61/D59</f>
        <v>0</v>
      </c>
      <c r="E69" s="51"/>
      <c r="F69" s="51">
        <f t="shared" ref="F69:L69" si="35">F61/F59</f>
        <v>1</v>
      </c>
      <c r="G69" s="51"/>
      <c r="H69" s="51">
        <f t="shared" si="35"/>
        <v>1</v>
      </c>
      <c r="I69" s="51"/>
      <c r="J69" s="51">
        <f t="shared" si="35"/>
        <v>1</v>
      </c>
      <c r="K69" s="51"/>
      <c r="L69" s="51">
        <f t="shared" si="35"/>
        <v>1</v>
      </c>
      <c r="M69" s="38"/>
      <c r="N69" s="9"/>
    </row>
    <row r="70" spans="2:14" ht="15" thickBot="1" x14ac:dyDescent="0.35">
      <c r="B70" s="45"/>
      <c r="C70" s="70"/>
      <c r="D70" s="70"/>
      <c r="E70" s="70"/>
      <c r="F70" s="70"/>
      <c r="G70" s="70"/>
      <c r="H70" s="70"/>
      <c r="I70" s="70"/>
      <c r="J70" s="70"/>
      <c r="K70" s="70"/>
      <c r="L70" s="109"/>
      <c r="M70" s="70"/>
      <c r="N70" s="9"/>
    </row>
    <row r="71" spans="2:14" x14ac:dyDescent="0.3">
      <c r="C71" s="34"/>
      <c r="D71" s="34"/>
      <c r="E71" s="34"/>
      <c r="F71" s="34"/>
      <c r="G71" s="34"/>
      <c r="H71" s="34"/>
      <c r="I71" s="34"/>
      <c r="J71" s="34"/>
      <c r="K71" s="34"/>
      <c r="L71" s="34"/>
      <c r="M71" s="34"/>
    </row>
  </sheetData>
  <mergeCells count="2">
    <mergeCell ref="A1:H2"/>
    <mergeCell ref="B5:C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election activeCell="B6" sqref="B6"/>
    </sheetView>
  </sheetViews>
  <sheetFormatPr defaultColWidth="9.109375" defaultRowHeight="14.4" x14ac:dyDescent="0.3"/>
  <cols>
    <col min="1" max="1" width="5.44140625" style="1" bestFit="1" customWidth="1"/>
    <col min="2" max="2" width="24.44140625" style="23" bestFit="1" customWidth="1"/>
    <col min="3" max="3" width="14.44140625" style="23" bestFit="1" customWidth="1"/>
    <col min="4" max="4" width="35.109375" style="23" bestFit="1" customWidth="1"/>
    <col min="5" max="5" width="7.5546875" style="23" customWidth="1"/>
    <col min="6" max="6" width="36.33203125" style="23" bestFit="1" customWidth="1"/>
    <col min="7" max="7" width="7.44140625" style="23" customWidth="1"/>
    <col min="8" max="8" width="36.109375" style="23" bestFit="1" customWidth="1"/>
    <col min="9" max="9" width="6.77734375" style="23" customWidth="1"/>
    <col min="10" max="10" width="34.33203125" style="23" bestFit="1" customWidth="1"/>
    <col min="11" max="11" width="7.33203125" style="23" customWidth="1"/>
    <col min="12" max="12" width="35.88671875" style="23" bestFit="1" customWidth="1"/>
    <col min="13" max="13" width="6" style="23" customWidth="1"/>
    <col min="14" max="16384" width="9.109375" style="1"/>
  </cols>
  <sheetData>
    <row r="1" spans="1:14" ht="31.2" x14ac:dyDescent="0.3">
      <c r="A1" s="133" t="s">
        <v>18</v>
      </c>
      <c r="B1" s="133"/>
      <c r="C1" s="133"/>
      <c r="D1" s="133"/>
      <c r="E1" s="133"/>
      <c r="F1" s="133"/>
      <c r="G1" s="133"/>
      <c r="H1" s="133"/>
      <c r="I1" s="104"/>
    </row>
    <row r="2" spans="1:14" ht="31.2" x14ac:dyDescent="0.3">
      <c r="A2" s="133"/>
      <c r="B2" s="133"/>
      <c r="C2" s="133"/>
      <c r="D2" s="133"/>
      <c r="E2" s="133"/>
      <c r="F2" s="133"/>
      <c r="G2" s="133"/>
      <c r="H2" s="133"/>
      <c r="I2" s="104"/>
    </row>
    <row r="4" spans="1:14" ht="27.6" x14ac:dyDescent="0.3">
      <c r="A4" s="2" t="s">
        <v>0</v>
      </c>
      <c r="B4" s="103" t="s">
        <v>1</v>
      </c>
      <c r="C4" s="19"/>
      <c r="D4" s="27"/>
      <c r="E4" s="27"/>
    </row>
    <row r="5" spans="1:14" ht="18" x14ac:dyDescent="0.35">
      <c r="A5" s="5"/>
      <c r="B5" s="132" t="s">
        <v>2</v>
      </c>
      <c r="C5" s="132"/>
      <c r="D5" s="28"/>
      <c r="E5" s="28"/>
    </row>
    <row r="6" spans="1:14" ht="18" x14ac:dyDescent="0.35">
      <c r="A6" s="5"/>
      <c r="B6" s="103" t="s">
        <v>3</v>
      </c>
      <c r="C6" s="24"/>
      <c r="D6" s="28"/>
      <c r="E6" s="28"/>
    </row>
    <row r="7" spans="1:14" x14ac:dyDescent="0.3">
      <c r="A7" s="7"/>
      <c r="B7" s="20"/>
      <c r="C7" s="20"/>
      <c r="D7" s="20"/>
      <c r="E7" s="20"/>
      <c r="F7" s="20"/>
      <c r="G7" s="20"/>
      <c r="H7" s="20"/>
      <c r="I7" s="20"/>
      <c r="J7" s="20"/>
      <c r="K7" s="20"/>
      <c r="L7" s="20"/>
      <c r="M7" s="20"/>
    </row>
    <row r="8" spans="1:14" s="18" customFormat="1" ht="133.19999999999999" customHeight="1" x14ac:dyDescent="0.3">
      <c r="A8" s="16"/>
      <c r="B8" s="17" t="s">
        <v>4</v>
      </c>
      <c r="C8" s="17" t="s">
        <v>5</v>
      </c>
      <c r="D8" s="17" t="s">
        <v>6</v>
      </c>
      <c r="E8" s="17"/>
      <c r="F8" s="17" t="s">
        <v>7</v>
      </c>
      <c r="G8" s="17"/>
      <c r="H8" s="17" t="s">
        <v>8</v>
      </c>
      <c r="I8" s="17"/>
      <c r="J8" s="17" t="s">
        <v>9</v>
      </c>
      <c r="K8" s="17"/>
      <c r="L8" s="30" t="s">
        <v>10</v>
      </c>
      <c r="M8" s="56"/>
      <c r="N8" s="33"/>
    </row>
    <row r="9" spans="1:14" customFormat="1" x14ac:dyDescent="0.3">
      <c r="B9" s="21" t="s">
        <v>29</v>
      </c>
      <c r="C9" s="25">
        <v>43213</v>
      </c>
      <c r="D9" s="21" t="s">
        <v>14</v>
      </c>
      <c r="E9" s="21">
        <v>2</v>
      </c>
      <c r="F9" s="21" t="s">
        <v>14</v>
      </c>
      <c r="G9" s="21">
        <v>2</v>
      </c>
      <c r="H9" s="21" t="s">
        <v>14</v>
      </c>
      <c r="I9" s="21">
        <v>2</v>
      </c>
      <c r="J9" s="21" t="s">
        <v>14</v>
      </c>
      <c r="K9" s="21">
        <v>2</v>
      </c>
      <c r="L9" s="31" t="s">
        <v>14</v>
      </c>
      <c r="M9" s="38">
        <v>2</v>
      </c>
    </row>
    <row r="10" spans="1:14" customFormat="1" x14ac:dyDescent="0.3">
      <c r="B10" s="21" t="s">
        <v>29</v>
      </c>
      <c r="C10" s="25">
        <v>43213</v>
      </c>
      <c r="D10" s="21" t="s">
        <v>14</v>
      </c>
      <c r="E10" s="21">
        <v>2</v>
      </c>
      <c r="F10" s="21" t="s">
        <v>14</v>
      </c>
      <c r="G10" s="21">
        <v>2</v>
      </c>
      <c r="H10" s="21" t="s">
        <v>14</v>
      </c>
      <c r="I10" s="21">
        <v>2</v>
      </c>
      <c r="J10" s="21" t="s">
        <v>14</v>
      </c>
      <c r="K10" s="21">
        <v>2</v>
      </c>
      <c r="L10" s="31" t="s">
        <v>14</v>
      </c>
      <c r="M10" s="38">
        <v>2</v>
      </c>
    </row>
    <row r="11" spans="1:14" customFormat="1" x14ac:dyDescent="0.3">
      <c r="B11" s="21" t="s">
        <v>29</v>
      </c>
      <c r="C11" s="25">
        <v>43213</v>
      </c>
      <c r="D11" s="21" t="s">
        <v>14</v>
      </c>
      <c r="E11" s="21">
        <v>2</v>
      </c>
      <c r="F11" s="21" t="s">
        <v>14</v>
      </c>
      <c r="G11" s="21">
        <v>2</v>
      </c>
      <c r="H11" s="21" t="s">
        <v>14</v>
      </c>
      <c r="I11" s="21">
        <v>2</v>
      </c>
      <c r="J11" s="21" t="s">
        <v>14</v>
      </c>
      <c r="K11" s="21">
        <v>2</v>
      </c>
      <c r="L11" s="31" t="s">
        <v>14</v>
      </c>
      <c r="M11" s="38">
        <v>2</v>
      </c>
    </row>
    <row r="12" spans="1:14" customFormat="1" x14ac:dyDescent="0.3">
      <c r="B12" s="40" t="s">
        <v>44</v>
      </c>
      <c r="C12" s="25"/>
      <c r="D12" s="64">
        <f>COUNT(E9:E11)</f>
        <v>3</v>
      </c>
      <c r="E12" s="64"/>
      <c r="F12" s="64">
        <f t="shared" ref="F12:L12" si="0">COUNT(G9:G11)</f>
        <v>3</v>
      </c>
      <c r="G12" s="64"/>
      <c r="H12" s="64">
        <f t="shared" si="0"/>
        <v>3</v>
      </c>
      <c r="I12" s="64"/>
      <c r="J12" s="64">
        <f t="shared" si="0"/>
        <v>3</v>
      </c>
      <c r="K12" s="64"/>
      <c r="L12" s="64">
        <f t="shared" si="0"/>
        <v>3</v>
      </c>
      <c r="M12" s="38"/>
    </row>
    <row r="13" spans="1:14" customFormat="1" x14ac:dyDescent="0.3">
      <c r="B13" s="41" t="s">
        <v>45</v>
      </c>
      <c r="C13" s="25"/>
      <c r="D13" s="64"/>
      <c r="E13" s="21"/>
      <c r="F13" s="21"/>
      <c r="G13" s="21"/>
      <c r="H13" s="21"/>
      <c r="I13" s="21"/>
      <c r="J13" s="21"/>
      <c r="K13" s="21"/>
      <c r="L13" s="31"/>
      <c r="M13" s="38"/>
    </row>
    <row r="14" spans="1:14" customFormat="1" x14ac:dyDescent="0.3">
      <c r="B14" s="40" t="s">
        <v>46</v>
      </c>
      <c r="C14" s="25"/>
      <c r="D14" s="64">
        <f>COUNTIF(E9:E11,"2")</f>
        <v>3</v>
      </c>
      <c r="E14" s="64"/>
      <c r="F14" s="64">
        <f t="shared" ref="F14:L14" si="1">COUNTIF(G9:G11,"2")</f>
        <v>3</v>
      </c>
      <c r="G14" s="64"/>
      <c r="H14" s="64">
        <f t="shared" si="1"/>
        <v>3</v>
      </c>
      <c r="I14" s="64"/>
      <c r="J14" s="64">
        <f t="shared" si="1"/>
        <v>3</v>
      </c>
      <c r="K14" s="64"/>
      <c r="L14" s="64">
        <f t="shared" si="1"/>
        <v>3</v>
      </c>
      <c r="M14" s="38"/>
    </row>
    <row r="15" spans="1:14" customFormat="1" x14ac:dyDescent="0.3">
      <c r="B15" s="40" t="s">
        <v>47</v>
      </c>
      <c r="C15" s="25"/>
      <c r="D15" s="64">
        <f>COUNTIF(E9:E11,"1")</f>
        <v>0</v>
      </c>
      <c r="E15" s="64"/>
      <c r="F15" s="64">
        <f t="shared" ref="F15:L15" si="2">COUNTIF(G9:G11,"1")</f>
        <v>0</v>
      </c>
      <c r="G15" s="64"/>
      <c r="H15" s="64">
        <f t="shared" si="2"/>
        <v>0</v>
      </c>
      <c r="I15" s="64"/>
      <c r="J15" s="64">
        <f t="shared" si="2"/>
        <v>0</v>
      </c>
      <c r="K15" s="64"/>
      <c r="L15" s="64">
        <f t="shared" si="2"/>
        <v>0</v>
      </c>
      <c r="M15" s="38"/>
    </row>
    <row r="16" spans="1:14" customFormat="1" x14ac:dyDescent="0.3">
      <c r="B16" s="40" t="s">
        <v>48</v>
      </c>
      <c r="C16" s="25"/>
      <c r="D16" s="64">
        <f>COUNTIF(E9:E11,"0")</f>
        <v>0</v>
      </c>
      <c r="E16" s="64"/>
      <c r="F16" s="64">
        <f t="shared" ref="F16:L16" si="3">COUNTIF(G9:G11,"0")</f>
        <v>0</v>
      </c>
      <c r="G16" s="64"/>
      <c r="H16" s="64">
        <f t="shared" si="3"/>
        <v>0</v>
      </c>
      <c r="I16" s="64"/>
      <c r="J16" s="64">
        <f t="shared" si="3"/>
        <v>0</v>
      </c>
      <c r="K16" s="64"/>
      <c r="L16" s="64">
        <f t="shared" si="3"/>
        <v>0</v>
      </c>
      <c r="M16" s="38"/>
    </row>
    <row r="17" spans="2:13" customFormat="1" x14ac:dyDescent="0.3">
      <c r="B17" s="40"/>
      <c r="C17" s="25"/>
      <c r="D17" s="64"/>
      <c r="E17" s="21"/>
      <c r="F17" s="21"/>
      <c r="G17" s="21"/>
      <c r="H17" s="21"/>
      <c r="I17" s="21"/>
      <c r="J17" s="21"/>
      <c r="K17" s="21"/>
      <c r="L17" s="31"/>
      <c r="M17" s="38"/>
    </row>
    <row r="18" spans="2:13" customFormat="1" x14ac:dyDescent="0.3">
      <c r="B18" s="42" t="s">
        <v>49</v>
      </c>
      <c r="C18" s="25"/>
      <c r="D18" s="64">
        <f>AVERAGE(E9:E11)</f>
        <v>2</v>
      </c>
      <c r="E18" s="64"/>
      <c r="F18" s="64">
        <f t="shared" ref="F18:L18" si="4">AVERAGE(G9:G11)</f>
        <v>2</v>
      </c>
      <c r="G18" s="64"/>
      <c r="H18" s="64">
        <f t="shared" si="4"/>
        <v>2</v>
      </c>
      <c r="I18" s="64"/>
      <c r="J18" s="64">
        <f t="shared" si="4"/>
        <v>2</v>
      </c>
      <c r="K18" s="64"/>
      <c r="L18" s="64">
        <f t="shared" si="4"/>
        <v>2</v>
      </c>
      <c r="M18" s="38"/>
    </row>
    <row r="19" spans="2:13" customFormat="1" x14ac:dyDescent="0.3">
      <c r="B19" s="40" t="s">
        <v>50</v>
      </c>
      <c r="C19" s="25"/>
      <c r="D19" s="64">
        <f>MODE(E9:E11)</f>
        <v>2</v>
      </c>
      <c r="E19" s="64"/>
      <c r="F19" s="64">
        <f t="shared" ref="F19:L19" si="5">MODE(G9:G11)</f>
        <v>2</v>
      </c>
      <c r="G19" s="64"/>
      <c r="H19" s="64">
        <f t="shared" si="5"/>
        <v>2</v>
      </c>
      <c r="I19" s="64"/>
      <c r="J19" s="64">
        <f t="shared" si="5"/>
        <v>2</v>
      </c>
      <c r="K19" s="64"/>
      <c r="L19" s="64">
        <f t="shared" si="5"/>
        <v>2</v>
      </c>
      <c r="M19" s="38"/>
    </row>
    <row r="20" spans="2:13" customFormat="1" x14ac:dyDescent="0.3">
      <c r="B20" s="43" t="s">
        <v>51</v>
      </c>
      <c r="C20" s="25"/>
      <c r="D20" s="64">
        <f>MEDIAN(E9:E11)</f>
        <v>2</v>
      </c>
      <c r="E20" s="64"/>
      <c r="F20" s="64">
        <f t="shared" ref="F20:J20" si="6">MEDIAN(G9:G11)</f>
        <v>2</v>
      </c>
      <c r="G20" s="64"/>
      <c r="H20" s="64">
        <f t="shared" si="6"/>
        <v>2</v>
      </c>
      <c r="I20" s="64"/>
      <c r="J20" s="64">
        <f t="shared" si="6"/>
        <v>2</v>
      </c>
      <c r="K20" s="64"/>
      <c r="L20" s="64">
        <f>MEDIAN(M9:M11)</f>
        <v>2</v>
      </c>
      <c r="M20" s="38"/>
    </row>
    <row r="21" spans="2:13" customFormat="1" x14ac:dyDescent="0.3">
      <c r="B21" s="42" t="s">
        <v>52</v>
      </c>
      <c r="C21" s="25"/>
      <c r="D21" s="64">
        <f>_xlfn.STDEV.P(E9:E11)</f>
        <v>0</v>
      </c>
      <c r="E21" s="64"/>
      <c r="F21" s="64">
        <f t="shared" ref="F21:L21" si="7">_xlfn.STDEV.P(G9:G11)</f>
        <v>0</v>
      </c>
      <c r="G21" s="64"/>
      <c r="H21" s="64">
        <f t="shared" si="7"/>
        <v>0</v>
      </c>
      <c r="I21" s="64"/>
      <c r="J21" s="64">
        <f t="shared" si="7"/>
        <v>0</v>
      </c>
      <c r="K21" s="64"/>
      <c r="L21" s="64">
        <f t="shared" si="7"/>
        <v>0</v>
      </c>
      <c r="M21" s="38"/>
    </row>
    <row r="22" spans="2:13" customFormat="1" x14ac:dyDescent="0.3">
      <c r="B22" s="44" t="s">
        <v>53</v>
      </c>
      <c r="C22" s="25"/>
      <c r="D22" s="64">
        <f>D12/D14</f>
        <v>1</v>
      </c>
      <c r="E22" s="64"/>
      <c r="F22" s="64">
        <f t="shared" ref="F22:L22" si="8">F12/F14</f>
        <v>1</v>
      </c>
      <c r="G22" s="64"/>
      <c r="H22" s="64">
        <f t="shared" si="8"/>
        <v>1</v>
      </c>
      <c r="I22" s="64"/>
      <c r="J22" s="64">
        <f t="shared" si="8"/>
        <v>1</v>
      </c>
      <c r="K22" s="64"/>
      <c r="L22" s="64">
        <f t="shared" si="8"/>
        <v>1</v>
      </c>
      <c r="M22" s="64"/>
    </row>
    <row r="23" spans="2:13" customFormat="1" ht="15" thickBot="1" x14ac:dyDescent="0.35">
      <c r="B23" s="45"/>
      <c r="C23" s="86"/>
      <c r="D23" s="71"/>
      <c r="E23" s="71"/>
      <c r="F23" s="71"/>
      <c r="G23" s="71"/>
      <c r="H23" s="71"/>
      <c r="I23" s="71"/>
      <c r="J23" s="71"/>
      <c r="K23" s="71"/>
      <c r="L23" s="72"/>
      <c r="M23" s="70"/>
    </row>
    <row r="24" spans="2:13" customFormat="1" x14ac:dyDescent="0.3">
      <c r="B24" s="21" t="s">
        <v>25</v>
      </c>
      <c r="C24" s="67">
        <v>43213</v>
      </c>
      <c r="D24" s="60" t="s">
        <v>16</v>
      </c>
      <c r="E24" s="60">
        <v>0</v>
      </c>
      <c r="F24" s="60" t="s">
        <v>14</v>
      </c>
      <c r="G24" s="60">
        <v>2</v>
      </c>
      <c r="H24" s="60" t="s">
        <v>14</v>
      </c>
      <c r="I24" s="60">
        <v>2</v>
      </c>
      <c r="J24" s="60" t="s">
        <v>14</v>
      </c>
      <c r="K24" s="60">
        <v>2</v>
      </c>
      <c r="L24" s="68" t="s">
        <v>14</v>
      </c>
      <c r="M24" s="69">
        <v>2</v>
      </c>
    </row>
    <row r="25" spans="2:13" customFormat="1" x14ac:dyDescent="0.3">
      <c r="B25" s="21" t="s">
        <v>25</v>
      </c>
      <c r="C25" s="25">
        <v>43213</v>
      </c>
      <c r="D25" s="21" t="s">
        <v>15</v>
      </c>
      <c r="E25" s="21">
        <v>1</v>
      </c>
      <c r="F25" s="21" t="s">
        <v>15</v>
      </c>
      <c r="G25" s="21">
        <v>1</v>
      </c>
      <c r="H25" s="21" t="s">
        <v>14</v>
      </c>
      <c r="I25" s="21">
        <v>2</v>
      </c>
      <c r="J25" s="21" t="s">
        <v>14</v>
      </c>
      <c r="K25" s="21">
        <v>2</v>
      </c>
      <c r="L25" s="31" t="s">
        <v>14</v>
      </c>
      <c r="M25" s="38">
        <v>2</v>
      </c>
    </row>
    <row r="26" spans="2:13" customFormat="1" x14ac:dyDescent="0.3">
      <c r="B26" s="21" t="s">
        <v>25</v>
      </c>
      <c r="C26" s="25">
        <v>43213</v>
      </c>
      <c r="D26" s="21" t="s">
        <v>14</v>
      </c>
      <c r="E26" s="21">
        <v>2</v>
      </c>
      <c r="F26" s="21" t="s">
        <v>16</v>
      </c>
      <c r="G26" s="21">
        <v>0</v>
      </c>
      <c r="H26" s="21" t="s">
        <v>14</v>
      </c>
      <c r="I26" s="21">
        <v>2</v>
      </c>
      <c r="J26" s="21" t="s">
        <v>14</v>
      </c>
      <c r="K26" s="21">
        <v>2</v>
      </c>
      <c r="L26" s="31" t="s">
        <v>14</v>
      </c>
      <c r="M26" s="38">
        <v>2</v>
      </c>
    </row>
    <row r="27" spans="2:13" customFormat="1" x14ac:dyDescent="0.3">
      <c r="B27" s="40" t="s">
        <v>44</v>
      </c>
      <c r="C27" s="25"/>
      <c r="D27" s="64">
        <f>COUNT(E24:E26)</f>
        <v>3</v>
      </c>
      <c r="E27" s="64"/>
      <c r="F27" s="64">
        <f t="shared" ref="F27:L27" si="9">COUNT(G24:G26)</f>
        <v>3</v>
      </c>
      <c r="G27" s="64"/>
      <c r="H27" s="64">
        <f t="shared" si="9"/>
        <v>3</v>
      </c>
      <c r="I27" s="64"/>
      <c r="J27" s="64">
        <f t="shared" si="9"/>
        <v>3</v>
      </c>
      <c r="K27" s="64"/>
      <c r="L27" s="64">
        <f t="shared" si="9"/>
        <v>3</v>
      </c>
      <c r="M27" s="38"/>
    </row>
    <row r="28" spans="2:13" customFormat="1" x14ac:dyDescent="0.3">
      <c r="B28" s="41" t="s">
        <v>45</v>
      </c>
      <c r="C28" s="25"/>
      <c r="D28" s="64"/>
      <c r="E28" s="21"/>
      <c r="F28" s="21"/>
      <c r="G28" s="21"/>
      <c r="H28" s="21"/>
      <c r="I28" s="21"/>
      <c r="J28" s="21"/>
      <c r="K28" s="21"/>
      <c r="L28" s="31"/>
      <c r="M28" s="38"/>
    </row>
    <row r="29" spans="2:13" customFormat="1" x14ac:dyDescent="0.3">
      <c r="B29" s="40" t="s">
        <v>46</v>
      </c>
      <c r="C29" s="25"/>
      <c r="D29" s="64">
        <f>COUNTIF(E24:E26,"1")</f>
        <v>1</v>
      </c>
      <c r="E29" s="64"/>
      <c r="F29" s="64">
        <f t="shared" ref="F29:L29" si="10">COUNTIF(G24:G26,"1")</f>
        <v>1</v>
      </c>
      <c r="G29" s="64"/>
      <c r="H29" s="64">
        <f t="shared" si="10"/>
        <v>0</v>
      </c>
      <c r="I29" s="64"/>
      <c r="J29" s="64">
        <f t="shared" si="10"/>
        <v>0</v>
      </c>
      <c r="K29" s="64"/>
      <c r="L29" s="64">
        <f t="shared" si="10"/>
        <v>0</v>
      </c>
      <c r="M29" s="38"/>
    </row>
    <row r="30" spans="2:13" customFormat="1" x14ac:dyDescent="0.3">
      <c r="B30" s="40" t="s">
        <v>47</v>
      </c>
      <c r="C30" s="25"/>
      <c r="D30" s="64">
        <f>COUNTIF(E24:E26,"1")</f>
        <v>1</v>
      </c>
      <c r="E30" s="64"/>
      <c r="F30" s="64">
        <f t="shared" ref="F30:L30" si="11">COUNTIF(G24:G26,"1")</f>
        <v>1</v>
      </c>
      <c r="G30" s="64"/>
      <c r="H30" s="64">
        <f t="shared" si="11"/>
        <v>0</v>
      </c>
      <c r="I30" s="64"/>
      <c r="J30" s="64">
        <f t="shared" si="11"/>
        <v>0</v>
      </c>
      <c r="K30" s="64"/>
      <c r="L30" s="64">
        <f t="shared" si="11"/>
        <v>0</v>
      </c>
      <c r="M30" s="38"/>
    </row>
    <row r="31" spans="2:13" customFormat="1" x14ac:dyDescent="0.3">
      <c r="B31" s="40" t="s">
        <v>48</v>
      </c>
      <c r="C31" s="25"/>
      <c r="D31" s="64">
        <f>COUNTIF(E24:E26,"0")</f>
        <v>1</v>
      </c>
      <c r="E31" s="64"/>
      <c r="F31" s="64">
        <f t="shared" ref="F31:L31" si="12">COUNTIF(G24:G26,"0")</f>
        <v>1</v>
      </c>
      <c r="G31" s="64"/>
      <c r="H31" s="64">
        <f t="shared" si="12"/>
        <v>0</v>
      </c>
      <c r="I31" s="64"/>
      <c r="J31" s="64">
        <f t="shared" si="12"/>
        <v>0</v>
      </c>
      <c r="K31" s="64"/>
      <c r="L31" s="64">
        <f t="shared" si="12"/>
        <v>0</v>
      </c>
      <c r="M31" s="38"/>
    </row>
    <row r="32" spans="2:13" customFormat="1" x14ac:dyDescent="0.3">
      <c r="B32" s="40"/>
      <c r="C32" s="25"/>
      <c r="D32" s="64"/>
      <c r="E32" s="21"/>
      <c r="F32" s="21"/>
      <c r="G32" s="21"/>
      <c r="H32" s="21"/>
      <c r="I32" s="21"/>
      <c r="J32" s="21"/>
      <c r="K32" s="21"/>
      <c r="L32" s="31"/>
      <c r="M32" s="38"/>
    </row>
    <row r="33" spans="2:13" customFormat="1" x14ac:dyDescent="0.3">
      <c r="B33" s="42" t="s">
        <v>49</v>
      </c>
      <c r="C33" s="25"/>
      <c r="D33" s="65">
        <f>AVERAGE(E24:E26)</f>
        <v>1</v>
      </c>
      <c r="E33" s="65"/>
      <c r="F33" s="65">
        <f t="shared" ref="F33:L33" si="13">AVERAGE(G24:G26)</f>
        <v>1</v>
      </c>
      <c r="G33" s="65"/>
      <c r="H33" s="65">
        <f t="shared" si="13"/>
        <v>2</v>
      </c>
      <c r="I33" s="65"/>
      <c r="J33" s="65">
        <f t="shared" si="13"/>
        <v>2</v>
      </c>
      <c r="K33" s="65"/>
      <c r="L33" s="65">
        <f t="shared" si="13"/>
        <v>2</v>
      </c>
      <c r="M33" s="38"/>
    </row>
    <row r="34" spans="2:13" customFormat="1" x14ac:dyDescent="0.3">
      <c r="B34" s="40" t="s">
        <v>50</v>
      </c>
      <c r="C34" s="25"/>
      <c r="D34" s="64" t="e">
        <f>MODE(E24:E26)</f>
        <v>#N/A</v>
      </c>
      <c r="E34" s="64"/>
      <c r="F34" s="64" t="e">
        <f t="shared" ref="F34:L34" si="14">MODE(G24:G26)</f>
        <v>#N/A</v>
      </c>
      <c r="G34" s="64"/>
      <c r="H34" s="64">
        <f t="shared" si="14"/>
        <v>2</v>
      </c>
      <c r="I34" s="64"/>
      <c r="J34" s="64">
        <f t="shared" si="14"/>
        <v>2</v>
      </c>
      <c r="K34" s="64"/>
      <c r="L34" s="64">
        <f t="shared" si="14"/>
        <v>2</v>
      </c>
      <c r="M34" s="38"/>
    </row>
    <row r="35" spans="2:13" customFormat="1" x14ac:dyDescent="0.3">
      <c r="B35" s="43" t="s">
        <v>51</v>
      </c>
      <c r="C35" s="25"/>
      <c r="D35" s="64">
        <f>MEDIAN(E24:E26)</f>
        <v>1</v>
      </c>
      <c r="E35" s="64"/>
      <c r="F35" s="64">
        <f t="shared" ref="F35:L35" si="15">MEDIAN(G24:G26)</f>
        <v>1</v>
      </c>
      <c r="G35" s="64"/>
      <c r="H35" s="64">
        <f t="shared" si="15"/>
        <v>2</v>
      </c>
      <c r="I35" s="64"/>
      <c r="J35" s="64">
        <f t="shared" si="15"/>
        <v>2</v>
      </c>
      <c r="K35" s="64"/>
      <c r="L35" s="64">
        <f t="shared" si="15"/>
        <v>2</v>
      </c>
      <c r="M35" s="38"/>
    </row>
    <row r="36" spans="2:13" customFormat="1" x14ac:dyDescent="0.3">
      <c r="B36" s="42" t="s">
        <v>52</v>
      </c>
      <c r="C36" s="25"/>
      <c r="D36" s="65">
        <f>_xlfn.STDEV.P(E24:E26)</f>
        <v>0.81649658092772603</v>
      </c>
      <c r="E36" s="65"/>
      <c r="F36" s="65">
        <f t="shared" ref="F36:L36" si="16">_xlfn.STDEV.P(G24:G26)</f>
        <v>0.81649658092772603</v>
      </c>
      <c r="G36" s="65"/>
      <c r="H36" s="65">
        <f t="shared" si="16"/>
        <v>0</v>
      </c>
      <c r="I36" s="65"/>
      <c r="J36" s="65">
        <f t="shared" si="16"/>
        <v>0</v>
      </c>
      <c r="K36" s="65"/>
      <c r="L36" s="65">
        <f t="shared" si="16"/>
        <v>0</v>
      </c>
      <c r="M36" s="38"/>
    </row>
    <row r="37" spans="2:13" customFormat="1" x14ac:dyDescent="0.3">
      <c r="B37" s="44" t="s">
        <v>53</v>
      </c>
      <c r="C37" s="25"/>
      <c r="D37" s="66">
        <f>D29/D27</f>
        <v>0.33333333333333331</v>
      </c>
      <c r="E37" s="66"/>
      <c r="F37" s="66">
        <f t="shared" ref="F37:L37" si="17">F29/F27</f>
        <v>0.33333333333333331</v>
      </c>
      <c r="G37" s="66"/>
      <c r="H37" s="66">
        <f t="shared" si="17"/>
        <v>0</v>
      </c>
      <c r="I37" s="66"/>
      <c r="J37" s="66">
        <f t="shared" si="17"/>
        <v>0</v>
      </c>
      <c r="K37" s="66"/>
      <c r="L37" s="66">
        <f t="shared" si="17"/>
        <v>0</v>
      </c>
      <c r="M37" s="38"/>
    </row>
    <row r="38" spans="2:13" customFormat="1" ht="15" thickBot="1" x14ac:dyDescent="0.35">
      <c r="B38" s="45"/>
      <c r="C38" s="86"/>
      <c r="D38" s="81"/>
      <c r="E38" s="71"/>
      <c r="F38" s="71"/>
      <c r="G38" s="71"/>
      <c r="H38" s="71"/>
      <c r="I38" s="71"/>
      <c r="J38" s="71"/>
      <c r="K38" s="71"/>
      <c r="L38" s="72"/>
      <c r="M38" s="70"/>
    </row>
    <row r="39" spans="2:13" customFormat="1" x14ac:dyDescent="0.3">
      <c r="B39" s="21" t="s">
        <v>26</v>
      </c>
      <c r="C39" s="67">
        <v>43213</v>
      </c>
      <c r="D39" s="60" t="s">
        <v>14</v>
      </c>
      <c r="E39" s="60">
        <v>2</v>
      </c>
      <c r="F39" s="60" t="s">
        <v>14</v>
      </c>
      <c r="G39" s="60">
        <v>2</v>
      </c>
      <c r="H39" s="60" t="s">
        <v>14</v>
      </c>
      <c r="I39" s="60">
        <v>2</v>
      </c>
      <c r="J39" s="60" t="s">
        <v>14</v>
      </c>
      <c r="K39" s="60">
        <v>2</v>
      </c>
      <c r="L39" s="68" t="s">
        <v>14</v>
      </c>
      <c r="M39" s="69">
        <v>2</v>
      </c>
    </row>
    <row r="40" spans="2:13" customFormat="1" x14ac:dyDescent="0.3">
      <c r="B40" s="21" t="s">
        <v>26</v>
      </c>
      <c r="C40" s="25">
        <v>43213</v>
      </c>
      <c r="D40" s="21" t="s">
        <v>14</v>
      </c>
      <c r="E40" s="21">
        <v>2</v>
      </c>
      <c r="F40" s="21" t="s">
        <v>14</v>
      </c>
      <c r="G40" s="21">
        <v>2</v>
      </c>
      <c r="H40" s="21" t="s">
        <v>14</v>
      </c>
      <c r="I40" s="21">
        <v>2</v>
      </c>
      <c r="J40" s="21" t="s">
        <v>14</v>
      </c>
      <c r="K40" s="21">
        <v>2</v>
      </c>
      <c r="L40" s="31" t="s">
        <v>14</v>
      </c>
      <c r="M40" s="38">
        <v>2</v>
      </c>
    </row>
    <row r="41" spans="2:13" customFormat="1" x14ac:dyDescent="0.3">
      <c r="B41" s="21" t="s">
        <v>26</v>
      </c>
      <c r="C41" s="25">
        <v>43213</v>
      </c>
      <c r="D41" s="21" t="s">
        <v>14</v>
      </c>
      <c r="E41" s="21">
        <v>2</v>
      </c>
      <c r="F41" s="21" t="s">
        <v>14</v>
      </c>
      <c r="G41" s="21">
        <v>2</v>
      </c>
      <c r="H41" s="21" t="s">
        <v>14</v>
      </c>
      <c r="I41" s="21">
        <v>2</v>
      </c>
      <c r="J41" s="21" t="s">
        <v>14</v>
      </c>
      <c r="K41" s="21">
        <v>2</v>
      </c>
      <c r="L41" s="31" t="s">
        <v>14</v>
      </c>
      <c r="M41" s="38">
        <v>2</v>
      </c>
    </row>
    <row r="42" spans="2:13" customFormat="1" x14ac:dyDescent="0.3">
      <c r="B42" s="40" t="s">
        <v>44</v>
      </c>
      <c r="C42" s="25"/>
      <c r="D42" s="64">
        <f>COUNT(E39:E41)</f>
        <v>3</v>
      </c>
      <c r="E42" s="64"/>
      <c r="F42" s="64">
        <f t="shared" ref="F42:L42" si="18">COUNT(G39:G41)</f>
        <v>3</v>
      </c>
      <c r="G42" s="64"/>
      <c r="H42" s="64">
        <f t="shared" si="18"/>
        <v>3</v>
      </c>
      <c r="I42" s="64"/>
      <c r="J42" s="64">
        <f t="shared" si="18"/>
        <v>3</v>
      </c>
      <c r="K42" s="64"/>
      <c r="L42" s="64">
        <f t="shared" si="18"/>
        <v>3</v>
      </c>
      <c r="M42" s="38"/>
    </row>
    <row r="43" spans="2:13" customFormat="1" x14ac:dyDescent="0.3">
      <c r="B43" s="41" t="s">
        <v>45</v>
      </c>
      <c r="C43" s="25"/>
      <c r="D43" s="64"/>
      <c r="E43" s="21"/>
      <c r="F43" s="21"/>
      <c r="G43" s="21"/>
      <c r="H43" s="21"/>
      <c r="I43" s="21"/>
      <c r="J43" s="21"/>
      <c r="K43" s="21"/>
      <c r="L43" s="31"/>
      <c r="M43" s="38"/>
    </row>
    <row r="44" spans="2:13" customFormat="1" x14ac:dyDescent="0.3">
      <c r="B44" s="40" t="s">
        <v>46</v>
      </c>
      <c r="C44" s="25"/>
      <c r="D44" s="64">
        <f>COUNTIF(E39:E41,"2")</f>
        <v>3</v>
      </c>
      <c r="E44" s="64"/>
      <c r="F44" s="64">
        <f t="shared" ref="F44:L44" si="19">COUNTIF(G39:G41,"2")</f>
        <v>3</v>
      </c>
      <c r="G44" s="64"/>
      <c r="H44" s="64">
        <f t="shared" si="19"/>
        <v>3</v>
      </c>
      <c r="I44" s="64"/>
      <c r="J44" s="64">
        <f t="shared" si="19"/>
        <v>3</v>
      </c>
      <c r="K44" s="64"/>
      <c r="L44" s="64">
        <f t="shared" si="19"/>
        <v>3</v>
      </c>
      <c r="M44" s="38"/>
    </row>
    <row r="45" spans="2:13" customFormat="1" x14ac:dyDescent="0.3">
      <c r="B45" s="40" t="s">
        <v>47</v>
      </c>
      <c r="C45" s="25"/>
      <c r="D45" s="64">
        <f>COUNTIF(E39:E41,"1")</f>
        <v>0</v>
      </c>
      <c r="E45" s="64"/>
      <c r="F45" s="64">
        <f t="shared" ref="F45:L45" si="20">COUNTIF(G39:G41,"1")</f>
        <v>0</v>
      </c>
      <c r="G45" s="64"/>
      <c r="H45" s="64">
        <f t="shared" si="20"/>
        <v>0</v>
      </c>
      <c r="I45" s="64"/>
      <c r="J45" s="64">
        <f t="shared" si="20"/>
        <v>0</v>
      </c>
      <c r="K45" s="64"/>
      <c r="L45" s="64">
        <f t="shared" si="20"/>
        <v>0</v>
      </c>
      <c r="M45" s="38"/>
    </row>
    <row r="46" spans="2:13" customFormat="1" x14ac:dyDescent="0.3">
      <c r="B46" s="40" t="s">
        <v>48</v>
      </c>
      <c r="C46" s="25"/>
      <c r="D46" s="64">
        <f>COUNTIF(E39:E41,"0")</f>
        <v>0</v>
      </c>
      <c r="E46" s="64"/>
      <c r="F46" s="64">
        <f t="shared" ref="F46:L46" si="21">COUNTIF(G39:G41,"0")</f>
        <v>0</v>
      </c>
      <c r="G46" s="64"/>
      <c r="H46" s="64">
        <f t="shared" si="21"/>
        <v>0</v>
      </c>
      <c r="I46" s="64"/>
      <c r="J46" s="64">
        <f t="shared" si="21"/>
        <v>0</v>
      </c>
      <c r="K46" s="64"/>
      <c r="L46" s="64">
        <f t="shared" si="21"/>
        <v>0</v>
      </c>
      <c r="M46" s="38"/>
    </row>
    <row r="47" spans="2:13" customFormat="1" x14ac:dyDescent="0.3">
      <c r="B47" s="40"/>
      <c r="C47" s="25"/>
      <c r="D47" s="64"/>
      <c r="E47" s="21"/>
      <c r="F47" s="21"/>
      <c r="G47" s="21"/>
      <c r="H47" s="21"/>
      <c r="I47" s="21"/>
      <c r="J47" s="21"/>
      <c r="K47" s="21"/>
      <c r="L47" s="31"/>
      <c r="M47" s="38"/>
    </row>
    <row r="48" spans="2:13" customFormat="1" x14ac:dyDescent="0.3">
      <c r="B48" s="42" t="s">
        <v>49</v>
      </c>
      <c r="C48" s="25"/>
      <c r="D48" s="65">
        <f>AVERAGE(E39:E41)</f>
        <v>2</v>
      </c>
      <c r="E48" s="65"/>
      <c r="F48" s="65">
        <f t="shared" ref="F48:L48" si="22">AVERAGE(G39:G41)</f>
        <v>2</v>
      </c>
      <c r="G48" s="65"/>
      <c r="H48" s="65">
        <f t="shared" si="22"/>
        <v>2</v>
      </c>
      <c r="I48" s="65"/>
      <c r="J48" s="65">
        <f t="shared" si="22"/>
        <v>2</v>
      </c>
      <c r="K48" s="65"/>
      <c r="L48" s="65">
        <f t="shared" si="22"/>
        <v>2</v>
      </c>
      <c r="M48" s="38"/>
    </row>
    <row r="49" spans="2:14" customFormat="1" x14ac:dyDescent="0.3">
      <c r="B49" s="40" t="s">
        <v>50</v>
      </c>
      <c r="C49" s="25"/>
      <c r="D49" s="64">
        <f>MODE(E39:E41)</f>
        <v>2</v>
      </c>
      <c r="E49" s="64"/>
      <c r="F49" s="64">
        <f t="shared" ref="F49:L49" si="23">MODE(G39:G41)</f>
        <v>2</v>
      </c>
      <c r="G49" s="64"/>
      <c r="H49" s="64">
        <f t="shared" si="23"/>
        <v>2</v>
      </c>
      <c r="I49" s="64"/>
      <c r="J49" s="64">
        <f t="shared" si="23"/>
        <v>2</v>
      </c>
      <c r="K49" s="64"/>
      <c r="L49" s="64">
        <f t="shared" si="23"/>
        <v>2</v>
      </c>
      <c r="M49" s="38"/>
    </row>
    <row r="50" spans="2:14" customFormat="1" x14ac:dyDescent="0.3">
      <c r="B50" s="43" t="s">
        <v>51</v>
      </c>
      <c r="C50" s="25"/>
      <c r="D50" s="64">
        <f>MEDIAN(E39:E41)</f>
        <v>2</v>
      </c>
      <c r="E50" s="64"/>
      <c r="F50" s="64">
        <f t="shared" ref="F50:L50" si="24">MEDIAN(G39:G41)</f>
        <v>2</v>
      </c>
      <c r="G50" s="64"/>
      <c r="H50" s="64">
        <f t="shared" si="24"/>
        <v>2</v>
      </c>
      <c r="I50" s="64"/>
      <c r="J50" s="64">
        <f t="shared" si="24"/>
        <v>2</v>
      </c>
      <c r="K50" s="64"/>
      <c r="L50" s="64">
        <f t="shared" si="24"/>
        <v>2</v>
      </c>
      <c r="M50" s="38"/>
    </row>
    <row r="51" spans="2:14" customFormat="1" x14ac:dyDescent="0.3">
      <c r="B51" s="42" t="s">
        <v>52</v>
      </c>
      <c r="C51" s="25"/>
      <c r="D51" s="65">
        <f>_xlfn.STDEV.P(E39:E41)</f>
        <v>0</v>
      </c>
      <c r="E51" s="65"/>
      <c r="F51" s="65">
        <f t="shared" ref="F51:L51" si="25">_xlfn.STDEV.P(G39:G41)</f>
        <v>0</v>
      </c>
      <c r="G51" s="65"/>
      <c r="H51" s="65">
        <f t="shared" si="25"/>
        <v>0</v>
      </c>
      <c r="I51" s="65"/>
      <c r="J51" s="65">
        <f t="shared" si="25"/>
        <v>0</v>
      </c>
      <c r="K51" s="65"/>
      <c r="L51" s="65">
        <f t="shared" si="25"/>
        <v>0</v>
      </c>
      <c r="M51" s="38"/>
    </row>
    <row r="52" spans="2:14" customFormat="1" x14ac:dyDescent="0.3">
      <c r="B52" s="44" t="s">
        <v>53</v>
      </c>
      <c r="C52" s="25"/>
      <c r="D52" s="66">
        <f>D44/D42</f>
        <v>1</v>
      </c>
      <c r="E52" s="66"/>
      <c r="F52" s="66">
        <f t="shared" ref="F52:L52" si="26">F44/F42</f>
        <v>1</v>
      </c>
      <c r="G52" s="66"/>
      <c r="H52" s="66">
        <f t="shared" si="26"/>
        <v>1</v>
      </c>
      <c r="I52" s="66"/>
      <c r="J52" s="66">
        <f t="shared" si="26"/>
        <v>1</v>
      </c>
      <c r="K52" s="66"/>
      <c r="L52" s="66">
        <f t="shared" si="26"/>
        <v>1</v>
      </c>
      <c r="M52" s="38"/>
    </row>
    <row r="53" spans="2:14" customFormat="1" ht="15" thickBot="1" x14ac:dyDescent="0.35">
      <c r="B53" s="45"/>
      <c r="C53" s="86"/>
      <c r="D53" s="71"/>
      <c r="E53" s="71"/>
      <c r="F53" s="71"/>
      <c r="G53" s="71"/>
      <c r="H53" s="71"/>
      <c r="I53" s="71"/>
      <c r="J53" s="71"/>
      <c r="K53" s="71"/>
      <c r="L53" s="72"/>
      <c r="M53" s="70"/>
    </row>
    <row r="54" spans="2:14" customFormat="1" x14ac:dyDescent="0.3">
      <c r="B54" s="21" t="s">
        <v>26</v>
      </c>
      <c r="C54" s="67">
        <v>43213</v>
      </c>
      <c r="D54" s="60" t="s">
        <v>14</v>
      </c>
      <c r="E54" s="60">
        <v>2</v>
      </c>
      <c r="F54" s="60" t="s">
        <v>14</v>
      </c>
      <c r="G54" s="60">
        <v>2</v>
      </c>
      <c r="H54" s="60" t="s">
        <v>14</v>
      </c>
      <c r="I54" s="60">
        <v>2</v>
      </c>
      <c r="J54" s="60" t="s">
        <v>14</v>
      </c>
      <c r="K54" s="60">
        <v>2</v>
      </c>
      <c r="L54" s="68" t="s">
        <v>14</v>
      </c>
      <c r="M54" s="69">
        <v>2</v>
      </c>
    </row>
    <row r="55" spans="2:14" customFormat="1" x14ac:dyDescent="0.3">
      <c r="B55" s="21" t="s">
        <v>27</v>
      </c>
      <c r="C55" s="25">
        <v>43213</v>
      </c>
      <c r="D55" s="21" t="s">
        <v>14</v>
      </c>
      <c r="E55" s="21">
        <v>2</v>
      </c>
      <c r="F55" s="21" t="s">
        <v>14</v>
      </c>
      <c r="G55" s="21">
        <v>2</v>
      </c>
      <c r="H55" s="21" t="s">
        <v>14</v>
      </c>
      <c r="I55" s="21">
        <v>2</v>
      </c>
      <c r="J55" s="21" t="s">
        <v>14</v>
      </c>
      <c r="K55" s="21">
        <v>2</v>
      </c>
      <c r="L55" s="31" t="s">
        <v>14</v>
      </c>
      <c r="M55" s="38">
        <v>2</v>
      </c>
    </row>
    <row r="56" spans="2:14" customFormat="1" x14ac:dyDescent="0.3">
      <c r="B56" s="21" t="s">
        <v>27</v>
      </c>
      <c r="C56" s="25">
        <v>43213</v>
      </c>
      <c r="D56" s="21" t="s">
        <v>14</v>
      </c>
      <c r="E56" s="21">
        <v>2</v>
      </c>
      <c r="F56" s="21" t="s">
        <v>14</v>
      </c>
      <c r="G56" s="21">
        <v>2</v>
      </c>
      <c r="H56" s="21" t="s">
        <v>14</v>
      </c>
      <c r="I56" s="21">
        <v>2</v>
      </c>
      <c r="J56" s="21" t="s">
        <v>14</v>
      </c>
      <c r="K56" s="21">
        <v>2</v>
      </c>
      <c r="L56" s="31" t="s">
        <v>14</v>
      </c>
      <c r="M56" s="38">
        <v>2</v>
      </c>
    </row>
    <row r="57" spans="2:14" customFormat="1" x14ac:dyDescent="0.3">
      <c r="B57" s="21" t="s">
        <v>27</v>
      </c>
      <c r="C57" s="25">
        <v>43213</v>
      </c>
      <c r="D57" s="46" t="s">
        <v>14</v>
      </c>
      <c r="E57" s="46">
        <v>2</v>
      </c>
      <c r="F57" s="46" t="s">
        <v>14</v>
      </c>
      <c r="G57" s="46">
        <v>2</v>
      </c>
      <c r="H57" s="46" t="s">
        <v>14</v>
      </c>
      <c r="I57" s="46">
        <v>2</v>
      </c>
      <c r="J57" s="46" t="s">
        <v>14</v>
      </c>
      <c r="K57" s="46">
        <v>2</v>
      </c>
      <c r="L57" s="48" t="s">
        <v>16</v>
      </c>
      <c r="M57" s="38">
        <v>0</v>
      </c>
    </row>
    <row r="58" spans="2:14" x14ac:dyDescent="0.3">
      <c r="B58" s="40" t="s">
        <v>44</v>
      </c>
      <c r="C58" s="38"/>
      <c r="D58" s="41">
        <f>COUNT(E54:E57)</f>
        <v>4</v>
      </c>
      <c r="E58" s="41"/>
      <c r="F58" s="41">
        <f t="shared" ref="F58:L58" si="27">COUNT(G54:G57)</f>
        <v>4</v>
      </c>
      <c r="G58" s="41"/>
      <c r="H58" s="41">
        <f t="shared" si="27"/>
        <v>4</v>
      </c>
      <c r="I58" s="41"/>
      <c r="J58" s="41">
        <f t="shared" si="27"/>
        <v>4</v>
      </c>
      <c r="K58" s="41"/>
      <c r="L58" s="41">
        <f t="shared" si="27"/>
        <v>4</v>
      </c>
      <c r="M58" s="38"/>
      <c r="N58" s="9"/>
    </row>
    <row r="59" spans="2:14" x14ac:dyDescent="0.3">
      <c r="B59" s="41" t="s">
        <v>45</v>
      </c>
      <c r="C59" s="38"/>
      <c r="D59" s="41"/>
      <c r="E59" s="38"/>
      <c r="F59" s="38"/>
      <c r="G59" s="38"/>
      <c r="H59" s="38"/>
      <c r="I59" s="38"/>
      <c r="J59" s="38"/>
      <c r="K59" s="38"/>
      <c r="L59" s="108"/>
      <c r="M59" s="38"/>
      <c r="N59" s="9"/>
    </row>
    <row r="60" spans="2:14" x14ac:dyDescent="0.3">
      <c r="B60" s="40" t="s">
        <v>46</v>
      </c>
      <c r="C60" s="38"/>
      <c r="D60" s="41">
        <f>COUNTIF(E54:E57,"2")</f>
        <v>4</v>
      </c>
      <c r="E60" s="41"/>
      <c r="F60" s="41">
        <f t="shared" ref="F60:L60" si="28">COUNTIF(G54:G57,"2")</f>
        <v>4</v>
      </c>
      <c r="G60" s="41"/>
      <c r="H60" s="41">
        <f t="shared" si="28"/>
        <v>4</v>
      </c>
      <c r="I60" s="41"/>
      <c r="J60" s="41">
        <f t="shared" si="28"/>
        <v>4</v>
      </c>
      <c r="K60" s="41"/>
      <c r="L60" s="41">
        <f t="shared" si="28"/>
        <v>3</v>
      </c>
      <c r="M60" s="38"/>
      <c r="N60" s="9"/>
    </row>
    <row r="61" spans="2:14" x14ac:dyDescent="0.3">
      <c r="B61" s="40" t="s">
        <v>47</v>
      </c>
      <c r="C61" s="38"/>
      <c r="D61" s="41">
        <f>COUNTIF(E54:E57,"1")</f>
        <v>0</v>
      </c>
      <c r="E61" s="41"/>
      <c r="F61" s="41">
        <f t="shared" ref="F61:L61" si="29">COUNTIF(G54:G57,"1")</f>
        <v>0</v>
      </c>
      <c r="G61" s="41"/>
      <c r="H61" s="41">
        <f t="shared" si="29"/>
        <v>0</v>
      </c>
      <c r="I61" s="41"/>
      <c r="J61" s="41">
        <f t="shared" si="29"/>
        <v>0</v>
      </c>
      <c r="K61" s="41"/>
      <c r="L61" s="41">
        <f t="shared" si="29"/>
        <v>0</v>
      </c>
      <c r="M61" s="38"/>
      <c r="N61" s="9"/>
    </row>
    <row r="62" spans="2:14" x14ac:dyDescent="0.3">
      <c r="B62" s="40" t="s">
        <v>48</v>
      </c>
      <c r="C62" s="38"/>
      <c r="D62" s="41">
        <f>COUNTIF(E54:E57,"0")</f>
        <v>0</v>
      </c>
      <c r="E62" s="41"/>
      <c r="F62" s="41">
        <f t="shared" ref="F62:L62" si="30">COUNTIF(G54:G57,"0")</f>
        <v>0</v>
      </c>
      <c r="G62" s="41"/>
      <c r="H62" s="41">
        <f t="shared" si="30"/>
        <v>0</v>
      </c>
      <c r="I62" s="41"/>
      <c r="J62" s="41">
        <f t="shared" si="30"/>
        <v>0</v>
      </c>
      <c r="K62" s="41"/>
      <c r="L62" s="41">
        <f t="shared" si="30"/>
        <v>1</v>
      </c>
      <c r="M62" s="38"/>
      <c r="N62" s="9"/>
    </row>
    <row r="63" spans="2:14" x14ac:dyDescent="0.3">
      <c r="B63" s="40"/>
      <c r="C63" s="38"/>
      <c r="D63" s="41"/>
      <c r="E63" s="38"/>
      <c r="F63" s="38"/>
      <c r="G63" s="38"/>
      <c r="H63" s="38"/>
      <c r="I63" s="38"/>
      <c r="J63" s="38"/>
      <c r="K63" s="38"/>
      <c r="L63" s="108"/>
      <c r="M63" s="38"/>
      <c r="N63" s="9"/>
    </row>
    <row r="64" spans="2:14" x14ac:dyDescent="0.3">
      <c r="B64" s="42" t="s">
        <v>49</v>
      </c>
      <c r="C64" s="38"/>
      <c r="D64" s="49">
        <f>AVERAGE(E54:E57)</f>
        <v>2</v>
      </c>
      <c r="E64" s="49"/>
      <c r="F64" s="49">
        <f t="shared" ref="F64:L64" si="31">AVERAGE(G54:G57)</f>
        <v>2</v>
      </c>
      <c r="G64" s="49"/>
      <c r="H64" s="49">
        <f t="shared" si="31"/>
        <v>2</v>
      </c>
      <c r="I64" s="49"/>
      <c r="J64" s="49">
        <f t="shared" si="31"/>
        <v>2</v>
      </c>
      <c r="K64" s="49"/>
      <c r="L64" s="49">
        <f t="shared" si="31"/>
        <v>1.5</v>
      </c>
      <c r="M64" s="38"/>
      <c r="N64" s="9"/>
    </row>
    <row r="65" spans="2:14" x14ac:dyDescent="0.3">
      <c r="B65" s="40" t="s">
        <v>50</v>
      </c>
      <c r="C65" s="38"/>
      <c r="D65" s="41">
        <f>MODE(E54:E57)</f>
        <v>2</v>
      </c>
      <c r="E65" s="41"/>
      <c r="F65" s="41">
        <f t="shared" ref="F65:L65" si="32">MODE(G54:G57)</f>
        <v>2</v>
      </c>
      <c r="G65" s="41"/>
      <c r="H65" s="41">
        <f t="shared" si="32"/>
        <v>2</v>
      </c>
      <c r="I65" s="41"/>
      <c r="J65" s="41">
        <f t="shared" si="32"/>
        <v>2</v>
      </c>
      <c r="K65" s="41"/>
      <c r="L65" s="41">
        <f t="shared" si="32"/>
        <v>2</v>
      </c>
      <c r="M65" s="38"/>
      <c r="N65" s="9"/>
    </row>
    <row r="66" spans="2:14" x14ac:dyDescent="0.3">
      <c r="B66" s="43" t="s">
        <v>51</v>
      </c>
      <c r="C66" s="38"/>
      <c r="D66" s="41">
        <f>MEDIAN(E54:E57)</f>
        <v>2</v>
      </c>
      <c r="E66" s="41"/>
      <c r="F66" s="41">
        <f t="shared" ref="F66:L66" si="33">MEDIAN(G54:G57)</f>
        <v>2</v>
      </c>
      <c r="G66" s="41"/>
      <c r="H66" s="41">
        <f t="shared" si="33"/>
        <v>2</v>
      </c>
      <c r="I66" s="41"/>
      <c r="J66" s="41">
        <f t="shared" si="33"/>
        <v>2</v>
      </c>
      <c r="K66" s="41"/>
      <c r="L66" s="41">
        <f t="shared" si="33"/>
        <v>2</v>
      </c>
      <c r="M66" s="38"/>
      <c r="N66" s="9"/>
    </row>
    <row r="67" spans="2:14" x14ac:dyDescent="0.3">
      <c r="B67" s="42" t="s">
        <v>52</v>
      </c>
      <c r="C67" s="38"/>
      <c r="D67" s="49">
        <f>_xlfn.STDEV.P(E54:E57)</f>
        <v>0</v>
      </c>
      <c r="E67" s="49"/>
      <c r="F67" s="49">
        <f t="shared" ref="F67:L67" si="34">_xlfn.STDEV.P(G54:G57)</f>
        <v>0</v>
      </c>
      <c r="G67" s="49"/>
      <c r="H67" s="49">
        <f t="shared" si="34"/>
        <v>0</v>
      </c>
      <c r="I67" s="49"/>
      <c r="J67" s="49">
        <f t="shared" si="34"/>
        <v>0</v>
      </c>
      <c r="K67" s="49"/>
      <c r="L67" s="49">
        <f t="shared" si="34"/>
        <v>0.8660254037844386</v>
      </c>
      <c r="M67" s="38"/>
      <c r="N67" s="9"/>
    </row>
    <row r="68" spans="2:14" x14ac:dyDescent="0.3">
      <c r="B68" s="44" t="s">
        <v>53</v>
      </c>
      <c r="C68" s="38"/>
      <c r="D68" s="51">
        <f>D60/D58</f>
        <v>1</v>
      </c>
      <c r="E68" s="51"/>
      <c r="F68" s="51">
        <f t="shared" ref="F68:L68" si="35">F60/F58</f>
        <v>1</v>
      </c>
      <c r="G68" s="51"/>
      <c r="H68" s="51">
        <f t="shared" si="35"/>
        <v>1</v>
      </c>
      <c r="I68" s="51"/>
      <c r="J68" s="51">
        <f t="shared" si="35"/>
        <v>1</v>
      </c>
      <c r="K68" s="51"/>
      <c r="L68" s="51">
        <f t="shared" si="35"/>
        <v>0.75</v>
      </c>
      <c r="M68" s="38"/>
      <c r="N68" s="9"/>
    </row>
    <row r="69" spans="2:14" ht="15" thickBot="1" x14ac:dyDescent="0.35">
      <c r="B69" s="45"/>
      <c r="C69" s="38"/>
      <c r="D69" s="38"/>
      <c r="E69" s="38"/>
      <c r="F69" s="38"/>
      <c r="G69" s="38"/>
      <c r="H69" s="38"/>
      <c r="I69" s="38"/>
      <c r="J69" s="38"/>
      <c r="K69" s="38"/>
      <c r="L69" s="108"/>
      <c r="M69" s="38"/>
      <c r="N69" s="9"/>
    </row>
    <row r="70" spans="2:14" x14ac:dyDescent="0.3">
      <c r="D70" s="34"/>
      <c r="E70" s="34"/>
      <c r="F70" s="34"/>
      <c r="G70" s="34"/>
      <c r="H70" s="34"/>
      <c r="I70" s="34"/>
      <c r="J70" s="34"/>
      <c r="K70" s="34"/>
      <c r="L70" s="34"/>
      <c r="M70" s="34"/>
    </row>
  </sheetData>
  <mergeCells count="2">
    <mergeCell ref="A1:H2"/>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Overall 2017-2018</vt:lpstr>
      <vt:lpstr>Fall 2017 All Programs</vt:lpstr>
      <vt:lpstr>Spring 2018 All Programs</vt:lpstr>
      <vt:lpstr>Fall 2017 Elem</vt:lpstr>
      <vt:lpstr>Spring 2018 Elem</vt:lpstr>
      <vt:lpstr>Fall 2017 MG</vt:lpstr>
      <vt:lpstr>Spring 2018 MG</vt:lpstr>
      <vt:lpstr>Fall 2017 Secondary</vt:lpstr>
      <vt:lpstr>Spring 2018 Secondary</vt:lpstr>
      <vt:lpstr>Fall 2017 PEHEA</vt:lpstr>
      <vt:lpstr>Spring 2018 PEHEA</vt:lpstr>
      <vt:lpstr>Fall 2017 SPED</vt:lpstr>
      <vt:lpstr>Spring 2018 SPED</vt:lpstr>
      <vt:lpstr>Fall 2017 IECE Cert</vt:lpstr>
      <vt:lpstr>Spring 2018 IECE Cert</vt:lpstr>
      <vt:lpstr>Fall 2017 IECE NonCert</vt:lpstr>
      <vt:lpstr>Spring 2018 IECE NonCert</vt:lpstr>
      <vt:lpstr>Fall 2017 MAT</vt:lpstr>
      <vt:lpstr>Spring 2018 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Bibee</dc:creator>
  <cp:lastModifiedBy>Administrator</cp:lastModifiedBy>
  <dcterms:created xsi:type="dcterms:W3CDTF">2018-01-10T14:38:34Z</dcterms:created>
  <dcterms:modified xsi:type="dcterms:W3CDTF">2018-12-14T15:18:21Z</dcterms:modified>
</cp:coreProperties>
</file>